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D LAUREL 2025\PRESUPUESTO\"/>
    </mc:Choice>
  </mc:AlternateContent>
  <xr:revisionPtr revIDLastSave="0" documentId="8_{F987162F-6F94-4212-9C51-B73858C5A275}" xr6:coauthVersionLast="47" xr6:coauthVersionMax="47" xr10:uidLastSave="{00000000-0000-0000-0000-000000000000}"/>
  <bookViews>
    <workbookView xWindow="-108" yWindow="-108" windowWidth="23256" windowHeight="12456" firstSheet="4" activeTab="4" xr2:uid="{368547AF-76F1-4039-85BB-356D7308AE9D}"/>
  </bookViews>
  <sheets>
    <sheet name="COMPETENCIAS del GAD Parroquial" sheetId="2" r:id="rId1"/>
    <sheet name="SISTEMA MULTI- VOTACIÓN " sheetId="1" r:id="rId2"/>
    <sheet name="RESULTADOS " sheetId="3" r:id="rId3"/>
    <sheet name="Banco de proyectos " sheetId="12" r:id="rId4"/>
    <sheet name="POA 2025 " sheetId="13" r:id="rId5"/>
    <sheet name="Hoja2" sheetId="5" r:id="rId6"/>
    <sheet name="Componente Fisico Ambiental " sheetId="6" r:id="rId7"/>
    <sheet name="Comp . Asentamientos Humanos " sheetId="8" r:id="rId8"/>
    <sheet name="Comp Sociocultural " sheetId="9" r:id="rId9"/>
    <sheet name="Comp Economico " sheetId="10" r:id="rId10"/>
    <sheet name="Componente Politico Institucion" sheetId="11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4">'POA 2025 '!$A$1:$Q$46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3" l="1"/>
  <c r="M46" i="13" s="1"/>
  <c r="M43" i="13"/>
  <c r="M37" i="13"/>
  <c r="G44" i="12"/>
  <c r="E24" i="12"/>
  <c r="F9" i="12"/>
  <c r="G9" i="12"/>
  <c r="E8" i="12"/>
  <c r="G9" i="9"/>
  <c r="G8" i="9"/>
  <c r="G15" i="6"/>
  <c r="G17" i="6" s="1"/>
  <c r="M54" i="12" l="1"/>
  <c r="L54" i="12"/>
  <c r="K54" i="12"/>
  <c r="J54" i="12"/>
  <c r="I54" i="12"/>
  <c r="H54" i="12"/>
  <c r="G54" i="12"/>
  <c r="F54" i="12"/>
  <c r="E54" i="12"/>
  <c r="D54" i="12"/>
  <c r="C54" i="12"/>
  <c r="B54" i="12"/>
  <c r="A54" i="12"/>
  <c r="P53" i="12"/>
  <c r="O53" i="12"/>
  <c r="L53" i="12"/>
  <c r="K53" i="12"/>
  <c r="J53" i="12"/>
  <c r="I53" i="12"/>
  <c r="H53" i="12"/>
  <c r="G53" i="12"/>
  <c r="F53" i="12"/>
  <c r="E53" i="12"/>
  <c r="D53" i="12"/>
  <c r="C53" i="12"/>
  <c r="B53" i="12"/>
  <c r="A53" i="12"/>
  <c r="P52" i="12"/>
  <c r="O52" i="12"/>
  <c r="K52" i="12"/>
  <c r="J52" i="12"/>
  <c r="I52" i="12"/>
  <c r="H52" i="12"/>
  <c r="G52" i="12"/>
  <c r="F52" i="12"/>
  <c r="E52" i="12"/>
  <c r="D52" i="12"/>
  <c r="C52" i="12"/>
  <c r="B52" i="12"/>
  <c r="A52" i="12"/>
  <c r="P51" i="12"/>
  <c r="O51" i="12"/>
  <c r="L51" i="12"/>
  <c r="K51" i="12"/>
  <c r="J51" i="12"/>
  <c r="I51" i="12"/>
  <c r="H51" i="12"/>
  <c r="G51" i="12"/>
  <c r="F51" i="12"/>
  <c r="E51" i="12"/>
  <c r="D51" i="12"/>
  <c r="C51" i="12"/>
  <c r="B51" i="12"/>
  <c r="A51" i="12"/>
  <c r="P50" i="12"/>
  <c r="O50" i="12"/>
  <c r="L50" i="12"/>
  <c r="K50" i="12"/>
  <c r="J50" i="12"/>
  <c r="I50" i="12"/>
  <c r="H50" i="12"/>
  <c r="G50" i="12"/>
  <c r="F50" i="12"/>
  <c r="E50" i="12"/>
  <c r="D50" i="12"/>
  <c r="C50" i="12"/>
  <c r="B50" i="12"/>
  <c r="A50" i="12"/>
  <c r="P49" i="12"/>
  <c r="O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Q48" i="12"/>
  <c r="P48" i="12" s="1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48" i="12"/>
  <c r="P47" i="12"/>
  <c r="O47" i="12"/>
  <c r="K47" i="12"/>
  <c r="J47" i="12"/>
  <c r="I47" i="12"/>
  <c r="H47" i="12"/>
  <c r="G47" i="12"/>
  <c r="F47" i="12"/>
  <c r="E47" i="12"/>
  <c r="D47" i="12"/>
  <c r="C47" i="12"/>
  <c r="B47" i="12"/>
  <c r="A47" i="12"/>
  <c r="O46" i="12"/>
  <c r="K46" i="12"/>
  <c r="J46" i="12"/>
  <c r="I46" i="12"/>
  <c r="H46" i="12"/>
  <c r="G46" i="12"/>
  <c r="F46" i="12"/>
  <c r="E46" i="12"/>
  <c r="D46" i="12"/>
  <c r="C46" i="12"/>
  <c r="B46" i="12"/>
  <c r="A46" i="12"/>
  <c r="R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45" i="12"/>
  <c r="P44" i="12"/>
  <c r="O44" i="12"/>
  <c r="L44" i="12"/>
  <c r="K44" i="12"/>
  <c r="J44" i="12"/>
  <c r="I44" i="12"/>
  <c r="H44" i="12"/>
  <c r="F44" i="12"/>
  <c r="E44" i="12"/>
  <c r="D44" i="12"/>
  <c r="C44" i="12"/>
  <c r="B44" i="12"/>
  <c r="A44" i="12"/>
  <c r="P43" i="12"/>
  <c r="O43" i="12"/>
  <c r="K43" i="12"/>
  <c r="J43" i="12"/>
  <c r="I43" i="12"/>
  <c r="H43" i="12"/>
  <c r="G43" i="12"/>
  <c r="F43" i="12"/>
  <c r="E43" i="12"/>
  <c r="D43" i="12"/>
  <c r="C43" i="12"/>
  <c r="B43" i="12"/>
  <c r="A43" i="12"/>
  <c r="P42" i="12"/>
  <c r="O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P41" i="12"/>
  <c r="O41" i="12"/>
  <c r="L41" i="12"/>
  <c r="K41" i="12"/>
  <c r="J41" i="12"/>
  <c r="I41" i="12"/>
  <c r="H41" i="12"/>
  <c r="G41" i="12"/>
  <c r="F41" i="12"/>
  <c r="E41" i="12"/>
  <c r="D41" i="12"/>
  <c r="C41" i="12"/>
  <c r="B41" i="12"/>
  <c r="A41" i="12"/>
  <c r="P40" i="12"/>
  <c r="O40" i="12"/>
  <c r="K40" i="12"/>
  <c r="J40" i="12"/>
  <c r="I40" i="12"/>
  <c r="H40" i="12"/>
  <c r="G40" i="12"/>
  <c r="F40" i="12"/>
  <c r="E40" i="12"/>
  <c r="D40" i="12"/>
  <c r="C40" i="12"/>
  <c r="B40" i="12"/>
  <c r="A40" i="12"/>
  <c r="P39" i="12"/>
  <c r="O39" i="12"/>
  <c r="K39" i="12"/>
  <c r="J39" i="12"/>
  <c r="I39" i="12"/>
  <c r="H39" i="12"/>
  <c r="G39" i="12"/>
  <c r="F39" i="12"/>
  <c r="E39" i="12"/>
  <c r="D39" i="12"/>
  <c r="C39" i="12"/>
  <c r="B39" i="12"/>
  <c r="A39" i="12"/>
  <c r="P38" i="12"/>
  <c r="O38" i="12"/>
  <c r="K38" i="12"/>
  <c r="J38" i="12"/>
  <c r="I38" i="12"/>
  <c r="H38" i="12"/>
  <c r="G38" i="12"/>
  <c r="F38" i="12"/>
  <c r="E38" i="12"/>
  <c r="D38" i="12"/>
  <c r="C38" i="12"/>
  <c r="B38" i="12"/>
  <c r="A38" i="12"/>
  <c r="P37" i="12"/>
  <c r="O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P36" i="12"/>
  <c r="O36" i="12"/>
  <c r="K36" i="12"/>
  <c r="J36" i="12"/>
  <c r="I36" i="12"/>
  <c r="H36" i="12"/>
  <c r="G36" i="12"/>
  <c r="F36" i="12"/>
  <c r="E36" i="12"/>
  <c r="D36" i="12"/>
  <c r="C36" i="12"/>
  <c r="B36" i="12"/>
  <c r="A36" i="12"/>
  <c r="P35" i="12"/>
  <c r="O35" i="12"/>
  <c r="K35" i="12"/>
  <c r="J35" i="12"/>
  <c r="I35" i="12"/>
  <c r="H35" i="12"/>
  <c r="G35" i="12"/>
  <c r="F35" i="12"/>
  <c r="E35" i="12"/>
  <c r="D35" i="12"/>
  <c r="C35" i="12"/>
  <c r="B35" i="12"/>
  <c r="A35" i="12"/>
  <c r="R34" i="12"/>
  <c r="Q34" i="12"/>
  <c r="P34" i="12" s="1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Q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33" i="12"/>
  <c r="P32" i="12"/>
  <c r="O32" i="12"/>
  <c r="K32" i="12"/>
  <c r="J32" i="12"/>
  <c r="I32" i="12"/>
  <c r="H32" i="12"/>
  <c r="G32" i="12"/>
  <c r="F32" i="12"/>
  <c r="E32" i="12"/>
  <c r="D32" i="12"/>
  <c r="C32" i="12"/>
  <c r="B32" i="12"/>
  <c r="A32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31" i="12"/>
  <c r="P30" i="12"/>
  <c r="O30" i="12"/>
  <c r="M30" i="12"/>
  <c r="L30" i="12"/>
  <c r="I30" i="12"/>
  <c r="H30" i="12"/>
  <c r="G30" i="12"/>
  <c r="F30" i="12"/>
  <c r="E30" i="12"/>
  <c r="D30" i="12"/>
  <c r="C30" i="12"/>
  <c r="B30" i="12"/>
  <c r="A30" i="12"/>
  <c r="P29" i="12"/>
  <c r="O29" i="12"/>
  <c r="N29" i="12"/>
  <c r="M29" i="12"/>
  <c r="L29" i="12"/>
  <c r="K29" i="12"/>
  <c r="I29" i="12"/>
  <c r="H29" i="12"/>
  <c r="G29" i="12"/>
  <c r="F29" i="12"/>
  <c r="E29" i="12"/>
  <c r="D29" i="12"/>
  <c r="C29" i="12"/>
  <c r="B29" i="12"/>
  <c r="A29" i="12"/>
  <c r="P28" i="12"/>
  <c r="O28" i="12"/>
  <c r="I28" i="12"/>
  <c r="H28" i="12"/>
  <c r="G28" i="12"/>
  <c r="F28" i="12"/>
  <c r="E28" i="12"/>
  <c r="D28" i="12"/>
  <c r="C28" i="12"/>
  <c r="B28" i="12"/>
  <c r="A28" i="12"/>
  <c r="O27" i="12"/>
  <c r="M27" i="12"/>
  <c r="L27" i="12"/>
  <c r="I27" i="12"/>
  <c r="H27" i="12"/>
  <c r="G27" i="12"/>
  <c r="F27" i="12"/>
  <c r="E27" i="12"/>
  <c r="D27" i="12"/>
  <c r="C27" i="12"/>
  <c r="B27" i="12"/>
  <c r="A27" i="12"/>
  <c r="O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O24" i="12"/>
  <c r="L24" i="12"/>
  <c r="K24" i="12"/>
  <c r="J24" i="12"/>
  <c r="I24" i="12"/>
  <c r="H24" i="12"/>
  <c r="G24" i="12"/>
  <c r="F24" i="12"/>
  <c r="D24" i="12"/>
  <c r="C24" i="12"/>
  <c r="B24" i="12"/>
  <c r="A24" i="12"/>
  <c r="P23" i="12"/>
  <c r="O23" i="12"/>
  <c r="L23" i="12"/>
  <c r="K23" i="12"/>
  <c r="J23" i="12"/>
  <c r="I23" i="12"/>
  <c r="H23" i="12"/>
  <c r="G23" i="12"/>
  <c r="F23" i="12"/>
  <c r="E23" i="12"/>
  <c r="D23" i="12"/>
  <c r="C23" i="12"/>
  <c r="B23" i="12"/>
  <c r="A23" i="12"/>
  <c r="P22" i="12"/>
  <c r="O22" i="12"/>
  <c r="K22" i="12"/>
  <c r="J22" i="12"/>
  <c r="I22" i="12"/>
  <c r="H22" i="12"/>
  <c r="G22" i="12"/>
  <c r="F22" i="12"/>
  <c r="E22" i="12"/>
  <c r="D22" i="12"/>
  <c r="C22" i="12"/>
  <c r="B22" i="12"/>
  <c r="A22" i="12"/>
  <c r="P21" i="12"/>
  <c r="O21" i="12"/>
  <c r="J21" i="12"/>
  <c r="I21" i="12"/>
  <c r="H21" i="12"/>
  <c r="G21" i="12"/>
  <c r="F21" i="12"/>
  <c r="E21" i="12"/>
  <c r="D21" i="12"/>
  <c r="C21" i="12"/>
  <c r="B21" i="12"/>
  <c r="A21" i="12"/>
  <c r="P20" i="12"/>
  <c r="O20" i="12"/>
  <c r="K20" i="12"/>
  <c r="J20" i="12"/>
  <c r="I20" i="12"/>
  <c r="H20" i="12"/>
  <c r="G20" i="12"/>
  <c r="F20" i="12"/>
  <c r="E20" i="12"/>
  <c r="D20" i="12"/>
  <c r="C20" i="12"/>
  <c r="B20" i="12"/>
  <c r="A20" i="12"/>
  <c r="P19" i="12"/>
  <c r="O19" i="12"/>
  <c r="K19" i="12"/>
  <c r="J19" i="12"/>
  <c r="I19" i="12"/>
  <c r="H19" i="12"/>
  <c r="G19" i="12"/>
  <c r="F19" i="12"/>
  <c r="E19" i="12"/>
  <c r="D19" i="12"/>
  <c r="C19" i="12"/>
  <c r="B19" i="12"/>
  <c r="A19" i="12"/>
  <c r="P18" i="12"/>
  <c r="O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P16" i="12"/>
  <c r="O16" i="12"/>
  <c r="I16" i="12"/>
  <c r="H16" i="12"/>
  <c r="G16" i="12"/>
  <c r="F16" i="12"/>
  <c r="E16" i="12"/>
  <c r="D16" i="12"/>
  <c r="C16" i="12"/>
  <c r="B16" i="12"/>
  <c r="A16" i="12"/>
  <c r="P15" i="12"/>
  <c r="O15" i="12"/>
  <c r="I15" i="12"/>
  <c r="H15" i="12"/>
  <c r="G15" i="12"/>
  <c r="F15" i="12"/>
  <c r="E15" i="12"/>
  <c r="D15" i="12"/>
  <c r="C15" i="12"/>
  <c r="B15" i="12"/>
  <c r="A15" i="12"/>
  <c r="O14" i="12"/>
  <c r="I14" i="12"/>
  <c r="H14" i="12"/>
  <c r="G14" i="12"/>
  <c r="F14" i="12"/>
  <c r="E14" i="12"/>
  <c r="D14" i="12"/>
  <c r="C14" i="12"/>
  <c r="B14" i="12"/>
  <c r="A14" i="12"/>
  <c r="P13" i="12"/>
  <c r="O13" i="12"/>
  <c r="M13" i="12"/>
  <c r="L13" i="12"/>
  <c r="K13" i="12"/>
  <c r="I13" i="12"/>
  <c r="H13" i="12"/>
  <c r="G13" i="12"/>
  <c r="F13" i="12"/>
  <c r="E13" i="12"/>
  <c r="D13" i="12"/>
  <c r="C13" i="12"/>
  <c r="B13" i="12"/>
  <c r="A13" i="12"/>
  <c r="P12" i="12"/>
  <c r="O12" i="12"/>
  <c r="J12" i="12"/>
  <c r="I12" i="12"/>
  <c r="H12" i="12"/>
  <c r="G12" i="12"/>
  <c r="F12" i="12"/>
  <c r="E12" i="12"/>
  <c r="D12" i="12"/>
  <c r="C12" i="12"/>
  <c r="B12" i="12"/>
  <c r="A12" i="12"/>
  <c r="P11" i="12"/>
  <c r="O11" i="12"/>
  <c r="K11" i="12"/>
  <c r="J11" i="12"/>
  <c r="I11" i="12"/>
  <c r="H11" i="12"/>
  <c r="G11" i="12"/>
  <c r="F11" i="12"/>
  <c r="E11" i="12"/>
  <c r="D11" i="12"/>
  <c r="C11" i="12"/>
  <c r="B11" i="12"/>
  <c r="A11" i="12"/>
  <c r="P10" i="12"/>
  <c r="O10" i="12"/>
  <c r="J10" i="12"/>
  <c r="I10" i="12"/>
  <c r="H10" i="12"/>
  <c r="G10" i="12"/>
  <c r="F10" i="12"/>
  <c r="E10" i="12"/>
  <c r="D10" i="12"/>
  <c r="C10" i="12"/>
  <c r="B10" i="12"/>
  <c r="A10" i="12"/>
  <c r="O9" i="12"/>
  <c r="L9" i="12"/>
  <c r="K9" i="12"/>
  <c r="J9" i="12"/>
  <c r="I9" i="12"/>
  <c r="H9" i="12"/>
  <c r="E9" i="12"/>
  <c r="D9" i="12"/>
  <c r="C9" i="12"/>
  <c r="B9" i="12"/>
  <c r="A9" i="12"/>
  <c r="O8" i="12"/>
  <c r="L8" i="12"/>
  <c r="K8" i="12"/>
  <c r="J8" i="12"/>
  <c r="I8" i="12"/>
  <c r="H8" i="12"/>
  <c r="G8" i="12"/>
  <c r="F8" i="12"/>
  <c r="D8" i="12"/>
  <c r="C8" i="12"/>
  <c r="B8" i="12"/>
  <c r="A8" i="12"/>
  <c r="O7" i="12"/>
  <c r="K7" i="12"/>
  <c r="J7" i="12"/>
  <c r="I7" i="12"/>
  <c r="H7" i="12"/>
  <c r="G7" i="12"/>
  <c r="F7" i="12"/>
  <c r="E7" i="12"/>
  <c r="D7" i="12"/>
  <c r="C7" i="12"/>
  <c r="B7" i="12"/>
  <c r="A7" i="12"/>
  <c r="O6" i="12"/>
  <c r="L6" i="12"/>
  <c r="K6" i="12"/>
  <c r="J6" i="12"/>
  <c r="I6" i="12"/>
  <c r="H6" i="12"/>
  <c r="G6" i="12"/>
  <c r="F6" i="12"/>
  <c r="E6" i="12"/>
  <c r="D6" i="12"/>
  <c r="C6" i="12"/>
  <c r="B6" i="12"/>
  <c r="A6" i="12"/>
  <c r="P5" i="12"/>
  <c r="O5" i="12"/>
  <c r="L5" i="12"/>
  <c r="K5" i="12"/>
  <c r="J5" i="12"/>
  <c r="I5" i="12"/>
  <c r="H5" i="12"/>
  <c r="G5" i="12"/>
  <c r="F5" i="12"/>
  <c r="E5" i="12"/>
  <c r="D5" i="12"/>
  <c r="C5" i="12"/>
  <c r="B5" i="12"/>
  <c r="A5" i="12"/>
  <c r="P4" i="12"/>
  <c r="O4" i="12"/>
  <c r="K4" i="12"/>
  <c r="J4" i="12"/>
  <c r="I4" i="12"/>
  <c r="H4" i="12"/>
  <c r="G4" i="12"/>
  <c r="F4" i="12"/>
  <c r="E4" i="12"/>
  <c r="D4" i="12"/>
  <c r="C4" i="12"/>
  <c r="B4" i="12"/>
  <c r="A4" i="12"/>
  <c r="F9" i="9"/>
  <c r="F8" i="9"/>
  <c r="F18" i="8"/>
  <c r="F15" i="6" l="1"/>
  <c r="AD6" i="1" l="1"/>
  <c r="G6" i="3" s="1"/>
  <c r="B5" i="10" s="1"/>
  <c r="AD5" i="1"/>
  <c r="Z17" i="1"/>
  <c r="AD7" i="1"/>
  <c r="G7" i="3" s="1"/>
  <c r="B16" i="9" s="1"/>
  <c r="AD8" i="1"/>
  <c r="G8" i="3" s="1"/>
  <c r="AD9" i="1"/>
  <c r="G9" i="3" s="1"/>
  <c r="AD10" i="1"/>
  <c r="AD11" i="1"/>
  <c r="G11" i="3" s="1"/>
  <c r="B8" i="9" s="1"/>
  <c r="AD12" i="1"/>
  <c r="G12" i="3" s="1"/>
  <c r="B13" i="9" s="1"/>
  <c r="AD13" i="1"/>
  <c r="G13" i="3" s="1"/>
  <c r="B5" i="8" s="1"/>
  <c r="AD14" i="1"/>
  <c r="G14" i="3" s="1"/>
  <c r="B8" i="8" s="1"/>
  <c r="AD15" i="1"/>
  <c r="G15" i="3" s="1"/>
  <c r="B11" i="8" s="1"/>
  <c r="AD16" i="1"/>
  <c r="G16" i="3" s="1"/>
  <c r="Y4" i="1"/>
  <c r="X4" i="1"/>
  <c r="AB4" i="1"/>
  <c r="V17" i="1"/>
  <c r="W17" i="1"/>
  <c r="X17" i="1"/>
  <c r="Y17" i="1"/>
  <c r="AA17" i="1"/>
  <c r="Q17" i="1"/>
  <c r="R17" i="1"/>
  <c r="S17" i="1"/>
  <c r="T17" i="1"/>
  <c r="U17" i="1"/>
  <c r="P17" i="1"/>
  <c r="N17" i="1"/>
  <c r="M17" i="1"/>
  <c r="L17" i="1"/>
  <c r="H17" i="1"/>
  <c r="G17" i="1"/>
  <c r="F17" i="1"/>
  <c r="D17" i="1"/>
  <c r="C17" i="1"/>
  <c r="B17" i="1"/>
  <c r="AC4" i="1"/>
  <c r="B4" i="1"/>
  <c r="D20" i="1"/>
  <c r="F4" i="1"/>
  <c r="G19" i="3"/>
  <c r="O17" i="1"/>
  <c r="K17" i="1"/>
  <c r="J17" i="1"/>
  <c r="I17" i="1"/>
  <c r="E17" i="1"/>
  <c r="G5" i="3" l="1"/>
  <c r="G18" i="3" s="1"/>
  <c r="AD18" i="1"/>
  <c r="AD17" i="1"/>
  <c r="G10" i="3"/>
  <c r="B11" i="9" s="1"/>
  <c r="B11" i="10"/>
  <c r="C4" i="1"/>
  <c r="AA4" i="1"/>
  <c r="Z4" i="1"/>
  <c r="W4" i="1"/>
  <c r="V4" i="1"/>
  <c r="I4" i="1"/>
  <c r="M4" i="1"/>
  <c r="N4" i="1"/>
  <c r="Q4" i="1"/>
  <c r="U4" i="1"/>
  <c r="R4" i="1"/>
  <c r="J4" i="1"/>
  <c r="E4" i="1"/>
  <c r="T4" i="1"/>
  <c r="P4" i="1"/>
  <c r="L4" i="1"/>
  <c r="H4" i="1"/>
  <c r="D4" i="1"/>
  <c r="AD4" i="1" s="1"/>
  <c r="S4" i="1"/>
  <c r="O4" i="1"/>
  <c r="K4" i="1"/>
  <c r="G4" i="1"/>
</calcChain>
</file>

<file path=xl/sharedStrings.xml><?xml version="1.0" encoding="utf-8"?>
<sst xmlns="http://schemas.openxmlformats.org/spreadsheetml/2006/main" count="556" uniqueCount="337">
  <si>
    <t>Promover la Gestion Ambiental en el territorio</t>
  </si>
  <si>
    <t xml:space="preserve">Promover la organización  de la poblacion </t>
  </si>
  <si>
    <t>Promover  la Atencion de los grupos Prioritarios.</t>
  </si>
  <si>
    <t>g) Fomentar la inversión y el desarrollo económico especialmente de la economía popular y solidaria, en sectores como la agricultura, ganadería, artesanía y turismo, entre otros, en coordinación con los demás gobiernos autónomos descentralizados;</t>
  </si>
  <si>
    <t>i) Promover y patrocinar las culturas, las artes, actividades deportivas y recreativas en beneficio de la colectividad;</t>
  </si>
  <si>
    <t>j) Prestar los servicios públicos que les sean expresamente delegados o descentralizados
con criterios de calidad, eficacia y eficiencia; y observando los principios de universalidad,
accesibilidad, regularidad y continuidad previstos en la Constitución;</t>
  </si>
  <si>
    <t>k) Promover los sistemas de protección integral a los grupos de atención prioritaria para
garantizar los derechos consagrados en la Constitución, en el marco de sus competencias;</t>
  </si>
  <si>
    <t>b) Planificar, construir y mantener la infraestructura física, los equipamientos y los espacios públicos de la parroquia, contenidos en los planes de desarrollo e incluidos en los
presupuestos participativos anuales;</t>
  </si>
  <si>
    <t>c) Planificar y mantener, en coordinación con los gobiernos provinciales, la vialidad
parroquial rural</t>
  </si>
  <si>
    <t>d) Incentivar el desarrollo de actividades productivas comunitarias, la preservación de la biodiversidad y la protección del ambiente:</t>
  </si>
  <si>
    <t>e) Gestionar, coordinar y administrar los servicios públicos que le sean delegados o
descentralizados por otros niveles de gobierno;</t>
  </si>
  <si>
    <t>f) Promover la organización de los ciudadanos de las comunas, recintos y demás
asentamientos rurales, con el carácter de organizaciones territoriales de base;</t>
  </si>
  <si>
    <t>n) Implementar planes y
programas destinados a la prevención integral del fenómeno socioeconómico de las
drogas, conforme con las disposiciones legales sobre esta materia y en el marco de la
política nacional; y,</t>
  </si>
  <si>
    <t>Fomento al desarrollo económico especialmente de la economía popular y solidaria, en sectores como (Agricultura; ganaderia; artesania y Turismo)</t>
  </si>
  <si>
    <t>Promover la organización  de la poblacion n beneficio de la colectividad;</t>
  </si>
  <si>
    <t>Promover y patrocinar las culturas, las artes en  beneficio de la colectividad;</t>
  </si>
  <si>
    <t>Promover y patrocinaractividades deportivas y recreativas en beneficio de la colectividad;</t>
  </si>
  <si>
    <t xml:space="preserve">Prestar los servicios públicos que les sean expresamente delegados o descentralizados ( CONVENIOS) </t>
  </si>
  <si>
    <t>Implementar planes yprogramas destinados a la prevención integral del fenómeno socioeconómico de las drogas</t>
  </si>
  <si>
    <t>Planificar, construir  infraestructura física, los equipamientos y los espacios públicos de la parroquia</t>
  </si>
  <si>
    <t>Mantener la infraestructura física, los equipamientos y los espacios públicos de la parroquia.</t>
  </si>
  <si>
    <t xml:space="preserve">Planificar y mantener la Viabilidad Parroquial </t>
  </si>
  <si>
    <t xml:space="preserve">Multi-votacion  </t>
  </si>
  <si>
    <t xml:space="preserve">Total </t>
  </si>
  <si>
    <t>Ciudadano 2</t>
  </si>
  <si>
    <t>Ciudadano 3</t>
  </si>
  <si>
    <t>Ciudadano 4</t>
  </si>
  <si>
    <t>Ciudadano 5</t>
  </si>
  <si>
    <t>Ciudadano 6</t>
  </si>
  <si>
    <t>Ciudadano 7</t>
  </si>
  <si>
    <t>Ciudadano 8</t>
  </si>
  <si>
    <t>Ciudadano 9</t>
  </si>
  <si>
    <t>Ciudadano 10</t>
  </si>
  <si>
    <t>Ciudadano 11</t>
  </si>
  <si>
    <t>Ciudadano 12</t>
  </si>
  <si>
    <t>Ciudadano 13</t>
  </si>
  <si>
    <t>Ciudadano 14</t>
  </si>
  <si>
    <t>Ciudadano 15</t>
  </si>
  <si>
    <t>Ciudadano 16</t>
  </si>
  <si>
    <t>Ciudadano 17</t>
  </si>
  <si>
    <t xml:space="preserve">Valor asignado por ciudadano </t>
  </si>
  <si>
    <t>Ciudadano 18</t>
  </si>
  <si>
    <t>Ciudadano 19</t>
  </si>
  <si>
    <t>Ciudadano 20</t>
  </si>
  <si>
    <t>Ciudadano 1</t>
  </si>
  <si>
    <t>$</t>
  </si>
  <si>
    <t xml:space="preserve">Lineamientos / Competencias </t>
  </si>
  <si>
    <t xml:space="preserve">Lineamientos/ Competencias </t>
  </si>
  <si>
    <t>SUMA</t>
  </si>
  <si>
    <t xml:space="preserve">TOTAL DEL GASTO DE INVERSION  PRIORIZADO ASAMBLEA </t>
  </si>
  <si>
    <t>Art. 64.- Funciones.- Son funciones del gobierno autónomo descentralizado parroquial
rural:</t>
  </si>
  <si>
    <t>Art. 65.- Competencias exclusivas del gobierno autónomo descentralizado parroquial
rural.-</t>
  </si>
  <si>
    <t xml:space="preserve">PARTICIPANTES DE LA CIUDADANIA </t>
  </si>
  <si>
    <t>Ciudadano 21</t>
  </si>
  <si>
    <t>Ciudadano 22</t>
  </si>
  <si>
    <t>Ciudadano 23</t>
  </si>
  <si>
    <t>Ciudadano 24</t>
  </si>
  <si>
    <t>Ciudadano 25</t>
  </si>
  <si>
    <t>Ciudadano 26</t>
  </si>
  <si>
    <t>Ciudadano 27</t>
  </si>
  <si>
    <t>Ciudadano 28</t>
  </si>
  <si>
    <t>Implementar planes y programas destinados a la prevención integral del fenómeno socioeconómico de las drogas</t>
  </si>
  <si>
    <t>MARGARITA CANALES CHIRIGUAYA</t>
  </si>
  <si>
    <t>LA T CHIQUITA</t>
  </si>
  <si>
    <t>CANAL DE RIEGO</t>
  </si>
  <si>
    <t>ANGELA MERELO CEDEÑO</t>
  </si>
  <si>
    <t>JIGUAL DE ARRIBA</t>
  </si>
  <si>
    <t>PATRICIA CASTRO CANALES</t>
  </si>
  <si>
    <t>PATRICIA MORA</t>
  </si>
  <si>
    <t>SECTOR 1</t>
  </si>
  <si>
    <t>TANIA ESPINOZA</t>
  </si>
  <si>
    <t>EL PLAYON SECTOR 9</t>
  </si>
  <si>
    <t>CINTHIA ESPINOZA MORA</t>
  </si>
  <si>
    <t>ALEXANDRA TUTIVEN</t>
  </si>
  <si>
    <t>EL CAÑAL</t>
  </si>
  <si>
    <t>GILSON COELLO ALVARADO</t>
  </si>
  <si>
    <t>EUCLIDES CANALES SESME</t>
  </si>
  <si>
    <t>LA JAVILLA</t>
  </si>
  <si>
    <t>LIMPIEZA DEL RIO</t>
  </si>
  <si>
    <t>MARIA BAJAÑA R</t>
  </si>
  <si>
    <t>SAN FELIPE</t>
  </si>
  <si>
    <t>DESTRIBUIRLA A LA COMUNIDAD</t>
  </si>
  <si>
    <t>ALBA BAJAÑA</t>
  </si>
  <si>
    <t>ANA PIGUAVE</t>
  </si>
  <si>
    <t>WALTER JOSE QUINTO</t>
  </si>
  <si>
    <t>SAN LUIS LA CANDELA</t>
  </si>
  <si>
    <t>LIMPIEZA CANALES DE JUDIPA A LA CANDELA Y PALO ALTO</t>
  </si>
  <si>
    <t>WASHINGTON ESPINOZA</t>
  </si>
  <si>
    <t>EL PLAYON</t>
  </si>
  <si>
    <t>MURO DE CONTENSION</t>
  </si>
  <si>
    <t>JOSE BAJAÑA G</t>
  </si>
  <si>
    <t>YURIMA SECTOR 2</t>
  </si>
  <si>
    <t>GAD GESTIONAR PARA QUE SE CREE UN COLEGIO ANTE EL MINISTERIO DE EDUCACION</t>
  </si>
  <si>
    <t>FERMIN MONCAYO MOTA</t>
  </si>
  <si>
    <t>SANTA MARIANITA</t>
  </si>
  <si>
    <t>LUIS CASTRO ROMAN</t>
  </si>
  <si>
    <t>LAS MERCEDIOTAS</t>
  </si>
  <si>
    <t>MEJORA DEL CARRETERO LAS MERCEDITAS</t>
  </si>
  <si>
    <t>EDUARDO ALVARADO CEDEÑO</t>
  </si>
  <si>
    <t>YURIMA 2</t>
  </si>
  <si>
    <t>BERTHA CORTEZ QUINTO</t>
  </si>
  <si>
    <t>LA VUELTA</t>
  </si>
  <si>
    <t>ELISA MONCAYO ALVARADO</t>
  </si>
  <si>
    <t>MARCOS LEON S</t>
  </si>
  <si>
    <t>YURIMA 1</t>
  </si>
  <si>
    <t>JUAN VASQUEZ ROJAS</t>
  </si>
  <si>
    <t>WENDY COLOMA TOAPANTA</t>
  </si>
  <si>
    <t>SECTOR 2</t>
  </si>
  <si>
    <t>MIRIAN SANCHEZ</t>
  </si>
  <si>
    <t>PALO ALTO</t>
  </si>
  <si>
    <t>BETTY RIVAS MORA</t>
  </si>
  <si>
    <t xml:space="preserve">ANTONIO PIGUAVE SESMENIO </t>
  </si>
  <si>
    <t>CÉDULA</t>
  </si>
  <si>
    <t>NOMBRES APELLIDOS</t>
  </si>
  <si>
    <t>RECINTO/SECTOR/COMUNIDAD</t>
  </si>
  <si>
    <t>PROPUESTA</t>
  </si>
  <si>
    <t>No.</t>
  </si>
  <si>
    <t>FICHA DE TRABAJO DE PRESENTACION DE PROPUESTAS PARA EL PRESUPUESTO PARTICIPATIVO 2025 DEL GAD PARROQUIAL EL LAUREL.</t>
  </si>
  <si>
    <t xml:space="preserve">Competencias </t>
  </si>
  <si>
    <t xml:space="preserve">Gestión </t>
  </si>
  <si>
    <t>POSTES DE ENERGIA ELECTRICA</t>
  </si>
  <si>
    <t xml:space="preserve">CAMINO VECINAL </t>
  </si>
  <si>
    <t>SEGURIDAD</t>
  </si>
  <si>
    <t xml:space="preserve">MEJORA CANCHA Y </t>
  </si>
  <si>
    <t>EQUIPAMIENTO DEL PARQUE</t>
  </si>
  <si>
    <t xml:space="preserve">MEJORA CANCHA </t>
  </si>
  <si>
    <t>CONCURSO DE BARRIOS ORGANIZADOS</t>
  </si>
  <si>
    <t xml:space="preserve">TURISMO, </t>
  </si>
  <si>
    <t xml:space="preserve"> AGRICULTURA</t>
  </si>
  <si>
    <t>ASFALTO DE LAS VIAS BOCA DE LAS PIÑAS, JUDIPA SANTA MARIANITA HASTA EL CEMENTERIO DE YURIMA</t>
  </si>
  <si>
    <t>ACERAS Y BORDILLOS</t>
  </si>
  <si>
    <t>YURIMA 3</t>
  </si>
  <si>
    <t xml:space="preserve"> ASFALTO DE LAS VIAS CON JUDIPA, SANTA MARIANITA HASTA EL CEMENTERIO</t>
  </si>
  <si>
    <t xml:space="preserve">CANAL DE RIEGO CANAL DE RIEGO JUDIPA, SANTA MARIANITA </t>
  </si>
  <si>
    <t>MEJORAMIENTO DE LA CANCHA DEPORTIVA</t>
  </si>
  <si>
    <t xml:space="preserve">, LIMPIEZA DE CANAL DE RIEGO, </t>
  </si>
  <si>
    <t>CURSO DE EMPRENDIMIENTO PARA MUJERES.</t>
  </si>
  <si>
    <t>AGUA POTABLE</t>
  </si>
  <si>
    <t xml:space="preserve">CAMINO DEL RECINTO EL CAÑAL </t>
  </si>
  <si>
    <t>MURO DE CONTENCION,</t>
  </si>
  <si>
    <t xml:space="preserve">  CAMINO VECINALES</t>
  </si>
  <si>
    <t>ALUMBRADO PUBLICO</t>
  </si>
  <si>
    <t>EL PLAYON SECTOR 10</t>
  </si>
  <si>
    <t xml:space="preserve"> ALUMBRADO PUBLICO</t>
  </si>
  <si>
    <t xml:space="preserve"> CAMINO VECINALES</t>
  </si>
  <si>
    <t>TURISMO LOCAL,</t>
  </si>
  <si>
    <t>ORGANIZAR LA COMUNIDAD</t>
  </si>
  <si>
    <t>ACTIVIDADES DEPORTIVAS PARA NIÑOS Y JOVENES</t>
  </si>
  <si>
    <t>SECTOR 3</t>
  </si>
  <si>
    <t>SISTEMA MULTIVOTACIÓN DEL PRESUPUESTO PARTICIPATIVO GAD PARRROQUIAL RURAL LIMONAL AÑO FISCAL 2025</t>
  </si>
  <si>
    <t xml:space="preserve">Priorizacion de Proyectos Solicitados por los Lideres Comunitarios </t>
  </si>
  <si>
    <t>Programa y Proyectos  del Plan de Desarrollo y Ordenamiento Territorial 2023 - 2027</t>
  </si>
  <si>
    <t xml:space="preserve">Presupuesto Referencial </t>
  </si>
  <si>
    <t xml:space="preserve">Priorización del  segundo debate de Asamblea  ( Priorizacion de las mesas por componente) </t>
  </si>
  <si>
    <t>proyecto/ actividad que desea desarrollar en su localidad</t>
  </si>
  <si>
    <t xml:space="preserve">CRITERIO DE PRIORIDAD </t>
  </si>
  <si>
    <t xml:space="preserve">Proyecto / Necesidad </t>
  </si>
  <si>
    <t>ALTO</t>
  </si>
  <si>
    <t xml:space="preserve">MEDIO </t>
  </si>
  <si>
    <t xml:space="preserve">BAJO </t>
  </si>
  <si>
    <t xml:space="preserve">MUY BAJO </t>
  </si>
  <si>
    <t xml:space="preserve">Localidad </t>
  </si>
  <si>
    <t>Nombre del programa / proyecto</t>
  </si>
  <si>
    <t>Meta anualizada año 5</t>
  </si>
  <si>
    <t>Meta anualizada año 4</t>
  </si>
  <si>
    <t>Meta anualizada año 3</t>
  </si>
  <si>
    <t>Meta anualizada año 2</t>
  </si>
  <si>
    <t>Meta anualizada año 1</t>
  </si>
  <si>
    <t>AÑO LB</t>
  </si>
  <si>
    <t>Línea base</t>
  </si>
  <si>
    <t>Indicador</t>
  </si>
  <si>
    <t>Meta</t>
  </si>
  <si>
    <t xml:space="preserve">Objetivo  </t>
  </si>
  <si>
    <t>Competencia</t>
  </si>
  <si>
    <t>Meta del PND</t>
  </si>
  <si>
    <t>Objetivo del Plan Nacional de Desarrollo PND</t>
  </si>
  <si>
    <t xml:space="preserve">Objetivo de Desarrollo Sostenible ODS </t>
  </si>
  <si>
    <t>Matriz de reporte SIGAD</t>
  </si>
  <si>
    <t>PLAN/PROGRAMA: PRGSFA2.Programa de Comunidades Rurales más resilientes frente al cambio Climatico. 
                                                                                                                                                                                PROYECTO: PROYFA2. Proyecto para el desarollo y habilidades  que aumenten la capacidad resiliencia de las comunidades frente a eventos climáticos extremos.</t>
  </si>
  <si>
    <t>PLAN/PROGRAMA: . PGFA3. Promoción de  Prácticas Agrosostenibles 
                                                                                                                                                                                PROYECTO:PROYFA5.Proyecto de Implementación de Biofábricas para la Producción de Insumos Agroecológicos en la Parroquia</t>
  </si>
  <si>
    <t xml:space="preserve">PLAN/PROGRAMA: PRGFA4. Programa de Fortalecimiento de la Gestión Comunitaria del Agua
                                                                                                                                                                                PROYECTO:PROYFA6.Proyecto de Gestión Integral de Limpieza de  Sedimentos y Optimización de Fuentes Secundarias de Agua en la Parroquia El Laurel </t>
  </si>
  <si>
    <t xml:space="preserve">LIMPIEZA DE CANAL DE RIEGO, </t>
  </si>
  <si>
    <t>LIMPIEZA DE CANAL DE RIEGO</t>
  </si>
  <si>
    <t xml:space="preserve">PLAN/PROGRAMA:: PGAH1: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PROYAH2. Construcción y Equipamiento de Espacios Deportivos para el Fomento del Bienestar Comunitario en la Parroquia El Laurel( Recinto Rio Nuevo Sector 2 ,Recinto Jigual  de Abajo, Recinto San Gregorio, Recinto Palo Alto) </t>
  </si>
  <si>
    <t xml:space="preserve">PLAN/PROGRAMA:PRGAH1: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PROYECTO:PROYAH6.  Proyecto Mantenimiento,  embellecimiento y Repotenciación de  los  espacios públicos  recreativos, deportivos y sociales  de la parroquia El Laurel </t>
  </si>
  <si>
    <t xml:space="preserve">PLAN/PROGRAMA: PRGAH2:Programa  Integral de Mejoramiento de la trama vial de la Parroquia                                                                                                                       PROYECTO; PROYAH7. Proyecto Mejora de la red vial rural para satisfacer las necesidades y  el bienestar de los ciudadanos de la parroquia( Convenio). </t>
  </si>
  <si>
    <t>PLAN/PROGRAMA:PRGAH3. Programa Integral de Señalización y Seguridad Vial en la Parroquia El Laurel
                                                                                                                                                                                PROYECTO: PROYAH12. Proyecto de mejora y colocación de señalética en los recintos, caseríos y calles de la Parroquia El Laurel, con el fin de mejorar la seguridad vial y la calidad de vida de los residentes y visitantes.</t>
  </si>
  <si>
    <t>RCTO PALO ALTO</t>
  </si>
  <si>
    <t>RCTO LA VUELTA</t>
  </si>
  <si>
    <t xml:space="preserve"> AGUA POTABLE </t>
  </si>
  <si>
    <t>YURIMA 2 ( Sector Merceditas)</t>
  </si>
  <si>
    <t>RCTO . SANTA MARIANITA</t>
  </si>
  <si>
    <t xml:space="preserve"> RECINTO EL CAÑAL </t>
  </si>
  <si>
    <t xml:space="preserve">PLAN/PROGRAMA:: PRGSC1.  Programa Inclusión Social de Mujeres Montubias y Personas GLBTI+ en la Parroquia El Laurel:
                                                                                                                                                                                PROYECTO: PROYSC1:Proyecto fortalecer la participación  Activa de Mujeres Montubias y Personas GLBTI+ en Espacios de Toma de Decisiones.  </t>
  </si>
  <si>
    <t xml:space="preserve">PLAN/PROGRAMA::PRGSC1.Programa  Inclusión Social de Mujeres Montubias y Personas GLBTI+ en la Parroquia El Laurel 
                                                                                                                                                                                PROYECTO: PROYSC2: Proyecto de Desarrollo de procesos de emprendimientos productivos con mujeres rurales </t>
  </si>
  <si>
    <t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PROYSC3:Proyecto de Promocion de los derechos de proteccion de los adultos mayores, personas con discapacidad, personas con enfermedades catastroficas.</t>
  </si>
  <si>
    <t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PROYSC4: Proyectos de Cooperacion Servicios de Personas adultas Mayores - PEJ en la Modalidads Atencion Domiciliaria  para personas Adultas Mayores sin  y con Discapacidad (MIES)</t>
  </si>
  <si>
    <t>PLAN/PROGRAMA:: PGSC3. Programa Laurel " Conectado"
                                                                                                                                                                                PROYECTO:PROYSC6:  Proyecto de fortalecimiento y acceso  a  servicios digitales para la ciudadanía de la parroquia El Laurel (Convenio interistitucional  del Proyecto Puntos Digitales Gratuitos MINTEL)</t>
  </si>
  <si>
    <t>PLAN/PROGRAMA:: PGSC4.Programa  Laurel Libre de Desnutrición
                                                                                                                                                                                PROYECTO: PROYSC7: Proyecto  para prevenir y reducir la desnutrición crónica infantil (DCI) en la Parroquia El Laurel</t>
  </si>
  <si>
    <t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 PRYSC8: Proyecto de Promocion del Sistema de Proteccion de los niños, niñas y adolescentes de la parroquia El Laurel</t>
  </si>
  <si>
    <t>PLAN/PROGRAMA:: PGSC5. Programa de Promoción del Deporte, actividades culturales y deportivas  " Laurel 100% Activos) 
                                                                                                                                                                                PROYECTO: PROYSC10-. Proyecto  de incentivo de actividades deportivas, recreativas y culturales para el fomento del buen uso del tiempo libre de niños, niñas, adolescentes, jovenes y ciudadania en general  en la  parroquia Laurel.</t>
  </si>
  <si>
    <t>PLAN/PROGRAMA:: PGSC6. Programa En Laurel Somos Tradición y Cultura
                                                                                                                                                                                PROYECTO: PROYSC11.   Proyecto de Promoción para el Rescate de la memoria social y las expresiones culturales propias  del Patrimonio Inmaterial de la Parroquia El Laurel.</t>
  </si>
  <si>
    <t xml:space="preserve">PLAN/PROGRAMA:: PGSC7. Programa Fortalecimiento a identidad y la gestión  organizacional del pueblo montuvio.
                                                                                                                                                                                PROYECTO: PROYSC12- Proyecto de Fortalecimiento  para la conformación de organizaciones de acuerdo a las  formas  propias de gobierno, organización y participación de las comunidades montubias en la parroquia El Laurel. </t>
  </si>
  <si>
    <t>PLAN/PROGRAMA::PGSC8. Programa de Desarrollo de habilidades técnicas "Tejiendo mañana "
                                                                                                                                                                                PROYECTO: PROYSC14. Impulso al Talento Local para la Empleabilidad en El Laurel</t>
  </si>
  <si>
    <t>REALIZAR ACTIVIDADES DEPORTIVAS PARA NIÑAS</t>
  </si>
  <si>
    <t xml:space="preserve">S </t>
  </si>
  <si>
    <t>LEGALIZACION DE TERRENO</t>
  </si>
  <si>
    <t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PROYECTO:PROYEP3. Escuela de Campo Agroecológica AgroTech Innovación para el  Desarrollo Sustentable y Sostenible de la Economía Local</t>
  </si>
  <si>
    <t xml:space="preserve"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PROYECTO:PROYEP4: Proyecto de Mejora Integral en la Producción de Arroz mediante la Optimización de Suelos, Semillas y Técnicas de Fertilización en El Laurel. </t>
  </si>
  <si>
    <t>PLAN/PROGRAMA::PGEP2. Programa de Inclusión y Desarrollo Agroproductivo para Mujeres y Jóvenes El Laure
                                                                                                                                                                                PROYECTO:PROYEP5:  Proyecto de Empoderamiento Agroproductivo  Mujeres en la Economía Familiar y Campesina</t>
  </si>
  <si>
    <t xml:space="preserve">PLAN/PROGRAMA:PGEP3. Programa de Fomento a la  Agroproducción y reactivación económica de la parroquia El Laurel. 
                                                                                                                                                                                PROYECTO:PROYEP7. Proyecto Revitalización Ganadera Integral para la Sostenibilidad Económica de los Productores Locales de la Parroquia El Laurel. </t>
  </si>
  <si>
    <t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PROYECTO:PROYEP8. Proyecto de Promoción y el Fortalecimiento del Turismo Comunitario para el Desarrollo Económico de la Parroquia El Laurel ( Regata a Motor fuera de borda Laurel y Promoción de la Playa de agua dulce)</t>
  </si>
  <si>
    <t xml:space="preserve"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PROYECTO:PROYEP9.Proyecto de  Fortalecimiento de Capacidades Organizativas y de Gestión para Asociaciones de Producción Local. </t>
  </si>
  <si>
    <t>TURISMO</t>
  </si>
  <si>
    <t xml:space="preserve">AGRICULTURA </t>
  </si>
  <si>
    <t xml:space="preserve">RCTO LA VUELTA </t>
  </si>
  <si>
    <t>CABECERA PARROQUIA (SECTOR 1)</t>
  </si>
  <si>
    <t>CABECERA PARROQUIA (SECTOR 2)</t>
  </si>
  <si>
    <t>CABECERA PARROQUIAL (SECTOR 2)</t>
  </si>
  <si>
    <t>CABECERA PARROQUIAL (SECTOR 3)</t>
  </si>
  <si>
    <t xml:space="preserve">PLAN/PROGRAMA:PGPI1. Plan de Fortalecmiento Institucional y Participación Ciudadana 
                                                                                                                                                                                PROYECTO:PROYPI1. Proyecto de Fortalecimiento de la gestion administrativa de la parroquia EL Laurel </t>
  </si>
  <si>
    <t>PLAN/PROGRAMA:PGPI1. Plan de Fortalecmiento Institucional y Participación Ciudadana 
                                                                                                                                                                                PROYECTO:PROYPI2. Proyecto de Fortalecimiento de las Capacidades Técnicas del GAD Parroquial El Laurel en Planificación Territorial, Financiera y Jurídica</t>
  </si>
  <si>
    <t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PROYPI3.Proyecto de Fortalecimiento de Capacidades Técnicas para la Gestión y Publicación de Información Pública en el GAD Parroquial
</t>
  </si>
  <si>
    <t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PROYPI4. Proyecto de Fortalecimiento Técnico para la Implementación Eficiente de la Agenda Regulatoria en el GAD Parroquial
</t>
  </si>
  <si>
    <t>PLAN/PROGRAMA:PGPI1. Plan de Fortalecmiento Institucional y Participación Ciudadana
                                                                                                                                                                                PROYECTO: PROYPI6. Proyecto Fortalecimiento de la Participación Ciudadana y la Gobernanza en el GAD Parroquial El Laurel</t>
  </si>
  <si>
    <t>PLAN/PROGRAMA:PGPI1. Plan de Fortalecmiento Institucional y Participación Ciudadana
                                                                                                                                                                                PROYECTO: PROYPI7. Proyecto de Creación y Fortalecimiento del Comité de Operaciones de Emergencia (COE) en el GAD Parroquial El Laurel</t>
  </si>
  <si>
    <t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PROYECTO:PROYAH3. Construcción del Polideportivo " El Laurel" Fase 1,2 y 3 </t>
  </si>
  <si>
    <t>PRESUPUESTO</t>
  </si>
  <si>
    <t>DATOS INSTITUCIONALES</t>
  </si>
  <si>
    <t>Código Institucional:</t>
  </si>
  <si>
    <t>Institución:</t>
  </si>
  <si>
    <t>Función Institucional principal según mandato Legal:</t>
  </si>
  <si>
    <t>Base Legal:</t>
  </si>
  <si>
    <t>Tipo de Norma:</t>
  </si>
  <si>
    <t>Registro Oficial</t>
  </si>
  <si>
    <t>Fecha:</t>
  </si>
  <si>
    <t xml:space="preserve">           </t>
  </si>
  <si>
    <t xml:space="preserve">PLAN NACIONAL  </t>
  </si>
  <si>
    <t xml:space="preserve">Se despliegan el (o los) Objetivo (s), Meta (s) e Indicador (es) del PDOT Parroquial </t>
  </si>
  <si>
    <t xml:space="preserve">Mejorar las condiciones de vida de la población de forma integral, promoviendo el acceso equitativo a salud, vivienda y bienestar social. </t>
  </si>
  <si>
    <t>Incentivar la generación de empleo digno</t>
  </si>
  <si>
    <t xml:space="preserve">Impulsar las capacidades de la ciudadania con educación equitativa e inclusiva de calidad y promoviendo espacios de intercambio cultural.- </t>
  </si>
  <si>
    <t xml:space="preserve">Precautelas el uso responsable de los recursos naturales con un entorno ambientalmente sostenible </t>
  </si>
  <si>
    <t xml:space="preserve">Garantizar la seguridad integral, la paz ciudadana  y transpformar el sistema de justicia respetando los derechos humanos </t>
  </si>
  <si>
    <t xml:space="preserve">Impulsar la conectividad como fuente de desarrollo  y crecimiento economico y sostenible </t>
  </si>
  <si>
    <t xml:space="preserve">Estimular el  sistema económico y de finanzas públicas para dinamizar la inversión y las relaciones comerciales </t>
  </si>
  <si>
    <t>Proponer la construcción de un Estado, transparente ty orientado aol bienestar social.</t>
  </si>
  <si>
    <t xml:space="preserve">Fomentar de manera sustentable la producción mejorando los niveles de productividad , </t>
  </si>
  <si>
    <t>Línea o eje de acción del Plan o Agenda que le corresponda: (señalar solo en caso que exista algún Plan o Agenda adicional relevante)</t>
  </si>
  <si>
    <t>ESTRATEGIAS DE ACCIÓN INSTITUCIONAL</t>
  </si>
  <si>
    <t xml:space="preserve">Prioridad </t>
  </si>
  <si>
    <t>Objetivo Estratégico  Territorial 
( OEI )</t>
  </si>
  <si>
    <t xml:space="preserve">Objetivo de Gestión </t>
  </si>
  <si>
    <t>Indicador de gestión del Objetivo</t>
  </si>
  <si>
    <t>Meta anual de gestión del Objetivo</t>
  </si>
  <si>
    <t>Tiempo Previsto para alcanzar la meta (en meses )</t>
  </si>
  <si>
    <t>Programación cuatrimestral en % de la meta</t>
  </si>
  <si>
    <t>Presupuesto del Objetivo Estratégico Institucional</t>
  </si>
  <si>
    <t>Responsable del Objetivo Estratégico Institucional</t>
  </si>
  <si>
    <t>Programas, Proyectos, acciones y actividades claves</t>
  </si>
  <si>
    <t>I</t>
  </si>
  <si>
    <t>II</t>
  </si>
  <si>
    <t>III</t>
  </si>
  <si>
    <t>Alta</t>
  </si>
  <si>
    <t>OBGC2. Promover los derechos de los grupos vulnerables de la parroquia El Laurel, facilitando el acceso a servicios sociales y fortaleciendo la cooperación interinstitucional y comunitaria.</t>
  </si>
  <si>
    <t>OBSC3. Enriquecer el tejido social y cultural de la parroquia El Laurel mediante la promoción de actividades deportivas, recreativas y culturales, fomentando la participación activa de los diferentes grupos sociales y su desarrollo integra.</t>
  </si>
  <si>
    <r>
      <rPr>
        <b/>
        <sz val="8"/>
        <color rgb="FF0D0D0D"/>
        <rFont val="Calibri"/>
        <family val="2"/>
        <scheme val="minor"/>
      </rPr>
      <t>OBGEP3</t>
    </r>
    <r>
      <rPr>
        <sz val="8"/>
        <color rgb="FF0D0D0D"/>
        <rFont val="Calibri"/>
        <family val="2"/>
        <scheme val="minor"/>
      </rPr>
      <t xml:space="preserve">: Asegurar la integración efectiva y sostenible de las actividades ganaderas, turísticas, organizativas y artesanales en la parroquia para la revitalización económica de la parroquia El Laurel </t>
    </r>
  </si>
  <si>
    <t>IDSC2.Número de  Emprendimientos  implementados o fortalecidos  Productivos Liderados por Mujeres Rurales</t>
  </si>
  <si>
    <t>MSC2.Implementar y fortalecer un total de 190 emprendimientos productivos liderados por mujeres rurales en la parroquia El Laurel, al 2027</t>
  </si>
  <si>
    <t>OBGPI1:Fortalecer la capacidad institucional del GAD Parroquial El Laurel mejorando la eficiencia administrativa, técnica y regulatoria, con el objetivo de aumentar la efectividad operativa y la transparencia institucional</t>
  </si>
  <si>
    <t>PLAN OPERATIVO ANUAL  GOBIERNO AUTONOMO DESCENTRALIZADO PARROQUIAL RURAL DE EL LAUREL  AÑO 2025</t>
  </si>
  <si>
    <t xml:space="preserve">Al 2030 la Parroquia El Laurel, se ha destacado como un ejemplo de desarrollo sostenible, con un enfoque de proteccción de los recursos naturales y la seguridad alimentaria, mitigandoi asi los impactos del cambio climatico. Mejorando significativamente la calidad  de vida de los habitantes al garantizar un acceso equitativo a servicios básicos escenciales priorizando el bienestar y la inclusion social de los grupos mäs vulnerables  mediante  un desarrollo local sostenible, impulsado por una mayor  articulación entre institciones y una participacion ciudadana activa, con una gestión administratica más trasparente y efectiva </t>
  </si>
  <si>
    <t>SISTEMA MULTIVOTACIÓN DEL PRESUPUESTO PARTICIPATIVO GAD PARRROQUIAL RURAL LAUREL AÑO FISCAL 2025</t>
  </si>
  <si>
    <t xml:space="preserve">YURIMA  ( LA  T  CHIQUITA) </t>
  </si>
  <si>
    <t>PLAN/PROGRAMA: PRGFA4. Programa de Fortalecimiento de la Gestión Comunitaria del Agua
                                                                                                                                                                                PROYECTO: PROYFA7; Proyecto Fortalecimiento de la Capacidad de Gestión Comunitaria del Agua en la Parroquia El Laurel (Juntas de riego y drenaje)</t>
  </si>
  <si>
    <t xml:space="preserve"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PROYSC5:Proyecto de Cooperación Programa  Jovenes en accion </t>
  </si>
  <si>
    <t xml:space="preserve">PLAN/PROGRAMA: PRGFA4. Programa de Fortalecimiento de la Gestión Comunitaria del Agua
                                                                    </t>
  </si>
  <si>
    <t xml:space="preserve">  PROYECTO:PROYFA6.Proyecto de Gestión Integral de Limpieza de  Sedimentos y Optimización de Fuentes Secundarias de Agua en la Parroquia El Laurel                                                                                                       </t>
  </si>
  <si>
    <t xml:space="preserve">                                                                                                      PROYECTO: PROYFA7; Proyecto Fortalecimiento de la Capacidad de Gestión Comunitaria del Agua en la Parroquia El Laurel (Juntas de riego y drenaje)</t>
  </si>
  <si>
    <t xml:space="preserve">PLAN/PROGRAMA: PRGFA4. Programa de Fortalecimiento de la Gestión Comunitaria del Agua
                                                                          </t>
  </si>
  <si>
    <t xml:space="preserve">PLAN/PROGRAMA::PRGSC1.Programa  Inclusión Social de Mujeres Montubias y Personas GLBTI+ en la Parroquia El Laurel </t>
  </si>
  <si>
    <t xml:space="preserve">PLAN/PROGRAMA:: PGSC2. Programa Promoción para la atención de los Grupos Prioritarios de la Parroquia El Laurel </t>
  </si>
  <si>
    <t xml:space="preserve">PLAN/PROGRAMA:: PGSC2.Programa Promoción para la atención de los Grupos Prioritarios de la Parroquia El Laurel </t>
  </si>
  <si>
    <t>PROYECTO: PROYSC4: Proyectos de Cooperacion Servicios de Personas adultas Mayores - PEJ en la Modalidads Atencion Domiciliaria  para personas Adultas Mayores sin  y con Discapacidad (MIES)</t>
  </si>
  <si>
    <t xml:space="preserve">PROYECTO: PROYSC5:Proyecto de Cooperación Programa  Jovenes en accion 
                                                                                                                                                                                </t>
  </si>
  <si>
    <t xml:space="preserve">PLAN/PROGRAMA:: PGSC3. Programa Laurel " Conectado"
                                                                                                                                                                                </t>
  </si>
  <si>
    <t>PROYECTO:PROYSC6:  Proyecto de fortalecimiento y acceso  a  servicios digitales para la ciudadanía de la parroquia El Laurel (Convenio interistitucional  del Proyecto Puntos Digitales Gratuitos MINTEL)</t>
  </si>
  <si>
    <t xml:space="preserve">PLAN/PROGRAMA:: PGSC4.Programa  Laurel Libre de Desnutrición
                                                                                                                                                                                </t>
  </si>
  <si>
    <t>PROYECTO: PROYSC7: Proyecto  para prevenir y reducir la desnutrición crónica infantil (DCI) en la Parroquia El Laurel</t>
  </si>
  <si>
    <t xml:space="preserve">PLAN/PROGRAMA:: PGSC5. Programa de Promoción del Deporte, actividades culturales y deportivas  " Laurel 100% Activos) 
                                                                                                                                                                                </t>
  </si>
  <si>
    <t>PROYECTO: PROYSC10-. Proyecto  de incentivo de actividades deportivas, recreativas y culturales para el fomento del buen uso del tiempo libre de niños, niñas, adolescentes, jovenes y ciudadania en general  en la  parroquia Laurel.</t>
  </si>
  <si>
    <t xml:space="preserve">PLAN/PROGRAMA:: PGSC6. Programa En Laurel Somos Tradición y Cultura
                                                                                                                                                                                </t>
  </si>
  <si>
    <t>PROYECTO: PROYSC11.   Proyecto de Promoción para el Rescate de la memoria social y las expresiones culturales propias  del Patrimonio Inmaterial de la Parroquia El Laurel.</t>
  </si>
  <si>
    <t>PLAN/PROGRAMA:PGEP3. Programa de Fomento a la  Agroproducción y reactivación económica de la parroquia El Laurel.</t>
  </si>
  <si>
    <t xml:space="preserve">PROYECTO:PROYEP8. Proyecto de Promoción y el Fortalecimiento del Turismo Comunitario para el Desarrollo Económico de la Parroquia El Laurel ( Regata a Motor fuera de borda Laurel y Promoción de la Playa de agua dulce)
                                                                                                                                                                                </t>
  </si>
  <si>
    <t xml:space="preserve">PROYECTO:PROYEP9.Proyecto de  Fortalecimiento de Capacidades Organizativas y de Gestión para Asociaciones de Producción Local. 
                                                                                                                                                                                </t>
  </si>
  <si>
    <t xml:space="preserve">PLAN/PROGRAMA:PGPI1. Plan de Fortalecmiento Institucional y Participación Ciudadana </t>
  </si>
  <si>
    <t>PLAN/PROGRAMA:PGPI1. Plan de Fortalecmiento Institucional y Participación Ciudadana</t>
  </si>
  <si>
    <t xml:space="preserve">                                                                            PROYECTO: PROYPI3.Proyecto de Fortalecimiento de Capacidades Técnicas para la Gestión y Publicación de Información Pública en el GAD Parroquial</t>
  </si>
  <si>
    <t xml:space="preserve">PROYECTO:PROYPI1. Proyecto de Fortalecimiento de la gestion administrativa de la parroquia EL Laurel </t>
  </si>
  <si>
    <t xml:space="preserve">PROYECTO: PROYSC2: Proyecto de Desarrollo de procesos de emprendimientos productivos con mujeres rurales 
                                                                                                                                                                                </t>
  </si>
  <si>
    <t>OBGFA1: Implementar estrategias para reducir la vulnerabilidad ambiental y el riesgo climático en la parroquia mediante la promoción de prácticas de adaptación y mitigación.</t>
  </si>
  <si>
    <t>IFA5: Porcentaje de reducción de sedimentos en las fuentes de agua secundarias de la parroquia</t>
  </si>
  <si>
    <t xml:space="preserve">MFA5: Al 2027, reducir en un 65% la acumulación de sedimentos en las fuentes de agua secundarias de la parroquia y mejorar el flujo de agua disponible para cultivos y consumo humano. </t>
  </si>
  <si>
    <t>OBGFA3:Desarrollar un sistema de gestión comunitaria del recurso hídrico en la parroquia El Laurel, mediante la conformación de juntas de riego y la creación de normativas locales que regulen el acceso, uso y distribución equitativa del agua, garantizando su sostenibilidad y mejorando la productividad agrícola.</t>
  </si>
  <si>
    <t xml:space="preserve">IFA6: Número de Juntas de Riego y Drenaje construido y fortalecidas </t>
  </si>
  <si>
    <t>MFA6:Constituir y fortalecer al menos 5 juntas de riego y drenaje  en la parroquia El Laurel</t>
  </si>
  <si>
    <t>OBGC1. Fomentar la participación inclusiva y equitativa de mujeres montubias, personas GLBTI+ y mujeres rurales en los espacios de toma de decisiones y en procesos productivos de la parroquia El Laurel.</t>
  </si>
  <si>
    <t xml:space="preserve">MSC3.Al 2027, aumentar del 10% al 50% el acceso a servicios de protección, apoyo, rehabilitación e inclusión social para las personas adultas mayores, personas con discapacidad y personas con enfermedades catastróficas en la parroquia Laurel. </t>
  </si>
  <si>
    <r>
      <rPr>
        <b/>
        <sz val="8"/>
        <color theme="1"/>
        <rFont val="Calibri"/>
        <family val="2"/>
        <scheme val="minor"/>
      </rPr>
      <t>IDSC3</t>
    </r>
    <r>
      <rPr>
        <sz val="8"/>
        <color theme="1"/>
        <rFont val="Calibri"/>
        <family val="2"/>
        <scheme val="minor"/>
      </rPr>
      <t>.Porcentaje de personas adultas mayores, con discapacidad y con enfermedades catastróficas que acceden a los servicios de protección, apoyo, rehabilitación e inclusión social.</t>
    </r>
  </si>
  <si>
    <r>
      <rPr>
        <b/>
        <sz val="8"/>
        <color theme="1"/>
        <rFont val="Calibri"/>
        <family val="2"/>
        <scheme val="minor"/>
      </rPr>
      <t>MSC4</t>
    </r>
    <r>
      <rPr>
        <sz val="8"/>
        <color theme="1"/>
        <rFont val="Calibri"/>
        <family val="2"/>
        <scheme val="minor"/>
      </rPr>
      <t>.Al 2027, firmar un total de 12 convenios interinstitucionales para coordinar y ampliar la cobertura y calidad de los servicios dirigidos a la mejora de la calidad de vida de los grupos vulnerables en la parroquia El Laurel.</t>
    </r>
  </si>
  <si>
    <r>
      <rPr>
        <b/>
        <sz val="8"/>
        <color theme="1"/>
        <rFont val="Calibri"/>
        <family val="2"/>
        <scheme val="minor"/>
      </rPr>
      <t>IDSC4.</t>
    </r>
    <r>
      <rPr>
        <sz val="8"/>
        <color theme="1"/>
        <rFont val="Calibri"/>
        <family val="2"/>
        <scheme val="minor"/>
      </rPr>
      <t>Número de convenios interinstitucionales firmados para mejorar la cobertura y los servicios destinados a grupos vulnerables.</t>
    </r>
  </si>
  <si>
    <t>MSC5.Reducir el porcentaje de población con bajo nivel de habilidades y conocimientos básicos en el uso de tecnologías de la información y comunicación (TIC) en la parroquia El Laurel del 22,8% al 12,88% para el año 2027.</t>
  </si>
  <si>
    <r>
      <rPr>
        <b/>
        <sz val="8"/>
        <color theme="1"/>
        <rFont val="Calibri"/>
        <family val="2"/>
        <scheme val="minor"/>
      </rPr>
      <t>IDSC5.</t>
    </r>
    <r>
      <rPr>
        <sz val="8"/>
        <color theme="1"/>
        <rFont val="Calibri"/>
        <family val="2"/>
        <scheme val="minor"/>
      </rPr>
      <t xml:space="preserve"> Porcentaje de la población con bajo nivel de habilidades y conocimientos básicos en el uso de tecnologías de la información y comunicación (TIC) en la parroquia El Laure</t>
    </r>
  </si>
  <si>
    <t xml:space="preserve">MSC6.Al 2027  se han desarrallado  9  reuniones formales de coordinación mesa de coordinación intersectorial para la prevención y reducción de la desnutrición crónica infantil (DCI) en la parroquia El Laurel. </t>
  </si>
  <si>
    <t xml:space="preserve">IDSC6.Número de reuniones formales de la mesa de coordinación intersectorial </t>
  </si>
  <si>
    <t>MSC9: Al  2027, desarrollar e implementar 5 proyectos que incentiven la participación de niños, niñas, adolescentes, jóvenes y la ciudadanía en actividades deportivas, recreativas y culturales, promoviendo el buen uso del tiempo libre en la parroquia El Laurel.</t>
  </si>
  <si>
    <t>IDSC9.Número de proyectos implementados que fomentan la participación en actividades deportivas, recreativas y culturales.</t>
  </si>
  <si>
    <t>MSC10: Al 2027, aumentar en un 60% la participación de la ciudadanía en actividades destinadas a conservar y promover las expresiones culturales y tradiciones del patrimonio inmaterial de la parroquia El Laurel.</t>
  </si>
  <si>
    <t>IDSC10: Porcentaje de  participación de la ciudadanía en actividades para la conservación y promoción  del patrimonio inmaterial.</t>
  </si>
  <si>
    <t xml:space="preserve">MEP8: Al 2027 , Realizar al menos 5  proyectos que promocionen los atractivos turisticos   de la parroquia El Laurel  </t>
  </si>
  <si>
    <t xml:space="preserve">IDEP8: Numero de proyecto que promocionan el turismo local  </t>
  </si>
  <si>
    <t>MEP9: Al 2025 , Establecer y formalizar al menos 20  asociaciones agroproductivas en la Parroquia El Laurel</t>
  </si>
  <si>
    <r>
      <rPr>
        <b/>
        <sz val="7"/>
        <color rgb="FF0D0D0D"/>
        <rFont val="Segoe UI"/>
        <family val="2"/>
      </rPr>
      <t>IDEP9</t>
    </r>
    <r>
      <rPr>
        <sz val="7"/>
        <color rgb="FF0D0D0D"/>
        <rFont val="Segoe UI"/>
        <family val="2"/>
      </rPr>
      <t>: Número de nuevas asociaciones agroproductivas formalizadas.</t>
    </r>
  </si>
  <si>
    <t xml:space="preserve">MPI1: Al 2027, incrementar del 30% al 90% la cantidad de procesos administrativos y financieros regulados correctamente mediante la aplicación efectiva de las normativas que regulan al GAD Parroquial El Laurel.
</t>
  </si>
  <si>
    <r>
      <rPr>
        <b/>
        <sz val="7"/>
        <color theme="1"/>
        <rFont val="Calibri"/>
        <family val="2"/>
        <scheme val="minor"/>
      </rPr>
      <t>IDPI1</t>
    </r>
    <r>
      <rPr>
        <sz val="7"/>
        <color theme="1"/>
        <rFont val="Calibri"/>
        <family val="2"/>
        <scheme val="minor"/>
      </rPr>
      <t>. Porcentaje de procesos administrativos y financieros regulados</t>
    </r>
  </si>
  <si>
    <t xml:space="preserve">MPI2: Al 2027, alcanzar el 85% de la publicacion  de la  información pública del GAD Parroquial  de manera oportuna y accesible en el sistema de gestión implementado. 
</t>
  </si>
  <si>
    <t>IDPI2. Porcentaje de Información Publicada que se encuentra  en el sistema de gestión en comparación con la cantidad total de información que se debe publicar.</t>
  </si>
  <si>
    <t xml:space="preserve">estudio </t>
  </si>
  <si>
    <r>
      <t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PROYAH4. Construcción de áreas recreativas ( RecintoYurima sector 1 - Cabecera Parroquial  sector</t>
    </r>
    <r>
      <rPr>
        <sz val="8"/>
        <color rgb="FFFF0000"/>
        <rFont val="Calibri"/>
        <family val="2"/>
        <scheme val="minor"/>
      </rPr>
      <t xml:space="preserve"> 4</t>
    </r>
    <r>
      <rPr>
        <sz val="8"/>
        <color theme="1"/>
        <rFont val="Calibri"/>
        <family val="2"/>
        <scheme val="minor"/>
      </rPr>
      <t xml:space="preserve">) </t>
    </r>
  </si>
  <si>
    <t xml:space="preserve">PLAN/PROGRAMA: PRGAH1: Programa Integral de Desarrollo Comunitario y Deportivo en la Parroquia El Laurel
                                      </t>
  </si>
  <si>
    <t>PLAN/PROGRAMA: PRGAH1: Programa Integral de Desarrollo Comunitario y Deportivo en la Parroquia El Laurel</t>
  </si>
  <si>
    <r>
      <t xml:space="preserve">
                                                                                                                                                                                PROYECTO: PROYAH4. Construcción de áreas recreativas ( RecintoYurima sector 1 - </t>
    </r>
    <r>
      <rPr>
        <b/>
        <sz val="8"/>
        <color theme="1"/>
        <rFont val="Calibri"/>
        <family val="2"/>
        <scheme val="minor"/>
      </rPr>
      <t xml:space="preserve">Cabecera Parroquial  sector 4) </t>
    </r>
  </si>
  <si>
    <t xml:space="preserve">                                                                                                                                          PROYECTO:PROYAH3. Construcción del Polideportivo " El Laurel" Fase 1 ( Estudios) </t>
  </si>
  <si>
    <t xml:space="preserve">                                                                                                                                                                      PROYECTO: PROYSC3:Proyecto de Promocion de los derechos de proteccion de los adultos mayores, personas con discapacidad, personas con enfermedades catastroficas.</t>
  </si>
  <si>
    <t>x</t>
  </si>
  <si>
    <t>TOTAL POA 2025 GAD LAUREL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</si>
</sst>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B0F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rgb="FF0D0D0D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color rgb="FF0D0D0D"/>
      <name val="Calibri"/>
      <family val="2"/>
      <scheme val="minor"/>
    </font>
    <font>
      <sz val="7"/>
      <color rgb="FF0D0D0D"/>
      <name val="Segoe UI"/>
      <family val="2"/>
    </font>
    <font>
      <b/>
      <sz val="7"/>
      <color rgb="FF0D0D0D"/>
      <name val="Segoe UI"/>
      <family val="2"/>
    </font>
    <font>
      <b/>
      <sz val="8"/>
      <color rgb="FF000000"/>
      <name val="Calibri"/>
      <family val="2"/>
      <scheme val="minor"/>
    </font>
    <font>
      <sz val="9"/>
      <color rgb="FFFF0000"/>
      <name val="Arial"/>
      <family val="2"/>
    </font>
    <font>
      <sz val="8"/>
      <color rgb="FF000000"/>
      <name val="Calibri"/>
      <family val="2"/>
      <scheme val="minor"/>
    </font>
    <font>
      <sz val="8"/>
      <color rgb="FF0D0D0D"/>
      <name val="Segoe UI"/>
      <family val="2"/>
    </font>
    <font>
      <sz val="7"/>
      <name val="Arial"/>
      <family val="2"/>
    </font>
    <font>
      <sz val="8"/>
      <name val="Calibri"/>
      <family val="2"/>
    </font>
    <font>
      <b/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7"/>
      <name val="Calibri"/>
      <family val="2"/>
      <scheme val="minor"/>
    </font>
    <font>
      <b/>
      <sz val="14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27" fillId="19" borderId="43" applyNumberFormat="0" applyAlignment="0" applyProtection="0"/>
  </cellStyleXfs>
  <cellXfs count="603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2" fontId="3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44" fontId="0" fillId="0" borderId="1" xfId="0" applyNumberFormat="1" applyBorder="1"/>
    <xf numFmtId="2" fontId="3" fillId="0" borderId="2" xfId="0" applyNumberFormat="1" applyFont="1" applyBorder="1"/>
    <xf numFmtId="0" fontId="5" fillId="2" borderId="0" xfId="0" applyFont="1" applyFill="1" applyAlignment="1">
      <alignment vertical="center" wrapText="1"/>
    </xf>
    <xf numFmtId="2" fontId="3" fillId="0" borderId="0" xfId="0" applyNumberFormat="1" applyFont="1"/>
    <xf numFmtId="44" fontId="0" fillId="0" borderId="0" xfId="0" applyNumberFormat="1"/>
    <xf numFmtId="2" fontId="0" fillId="0" borderId="0" xfId="0" applyNumberFormat="1"/>
    <xf numFmtId="2" fontId="3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164" fontId="1" fillId="0" borderId="0" xfId="0" applyNumberFormat="1" applyFont="1"/>
    <xf numFmtId="0" fontId="11" fillId="5" borderId="1" xfId="0" applyFont="1" applyFill="1" applyBorder="1" applyAlignment="1">
      <alignment wrapText="1"/>
    </xf>
    <xf numFmtId="0" fontId="0" fillId="0" borderId="1" xfId="0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/>
    <xf numFmtId="2" fontId="3" fillId="2" borderId="0" xfId="0" applyNumberFormat="1" applyFont="1" applyFill="1"/>
    <xf numFmtId="0" fontId="0" fillId="2" borderId="0" xfId="0" applyFill="1"/>
    <xf numFmtId="0" fontId="6" fillId="7" borderId="1" xfId="0" applyFont="1" applyFill="1" applyBorder="1" applyAlignment="1">
      <alignment horizontal="center" vertical="center" textRotation="90"/>
    </xf>
    <xf numFmtId="2" fontId="6" fillId="7" borderId="1" xfId="0" applyNumberFormat="1" applyFont="1" applyFill="1" applyBorder="1" applyAlignment="1">
      <alignment horizontal="center" vertical="center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0" fontId="0" fillId="7" borderId="0" xfId="0" applyFill="1"/>
    <xf numFmtId="2" fontId="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7" fillId="7" borderId="23" xfId="0" applyFont="1" applyFill="1" applyBorder="1" applyAlignment="1">
      <alignment vertical="center" wrapText="1"/>
    </xf>
    <xf numFmtId="164" fontId="17" fillId="7" borderId="23" xfId="0" applyNumberFormat="1" applyFont="1" applyFill="1" applyBorder="1" applyAlignment="1">
      <alignment horizontal="left" vertical="center"/>
    </xf>
    <xf numFmtId="164" fontId="17" fillId="7" borderId="23" xfId="0" applyNumberFormat="1" applyFont="1" applyFill="1" applyBorder="1" applyAlignment="1">
      <alignment horizontal="center" vertical="center"/>
    </xf>
    <xf numFmtId="164" fontId="17" fillId="7" borderId="23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/>
    </xf>
    <xf numFmtId="9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 wrapText="1"/>
    </xf>
    <xf numFmtId="9" fontId="4" fillId="12" borderId="1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9" fontId="4" fillId="10" borderId="1" xfId="0" applyNumberFormat="1" applyFont="1" applyFill="1" applyBorder="1" applyAlignment="1">
      <alignment vertical="center" wrapText="1"/>
    </xf>
    <xf numFmtId="10" fontId="4" fillId="10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/>
    </xf>
    <xf numFmtId="9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 wrapText="1"/>
    </xf>
    <xf numFmtId="9" fontId="4" fillId="13" borderId="1" xfId="0" applyNumberFormat="1" applyFont="1" applyFill="1" applyBorder="1" applyAlignment="1">
      <alignment vertical="center" wrapText="1"/>
    </xf>
    <xf numFmtId="0" fontId="4" fillId="13" borderId="0" xfId="0" applyFont="1" applyFill="1" applyAlignment="1">
      <alignment vertical="center" wrapText="1"/>
    </xf>
    <xf numFmtId="0" fontId="3" fillId="13" borderId="1" xfId="0" applyFont="1" applyFill="1" applyBorder="1" applyAlignment="1">
      <alignment horizontal="center" vertical="center"/>
    </xf>
    <xf numFmtId="0" fontId="4" fillId="13" borderId="1" xfId="1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9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 wrapText="1"/>
    </xf>
    <xf numFmtId="9" fontId="4" fillId="14" borderId="1" xfId="0" applyNumberFormat="1" applyFont="1" applyFill="1" applyBorder="1" applyAlignment="1">
      <alignment vertical="center" wrapText="1"/>
    </xf>
    <xf numFmtId="0" fontId="4" fillId="14" borderId="0" xfId="0" applyFont="1" applyFill="1" applyAlignment="1">
      <alignment vertical="center" wrapText="1"/>
    </xf>
    <xf numFmtId="9" fontId="4" fillId="14" borderId="1" xfId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0" borderId="0" xfId="0" applyFont="1" applyFill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4" fillId="16" borderId="0" xfId="0" applyFont="1" applyFill="1" applyAlignment="1">
      <alignment vertical="center" wrapText="1"/>
    </xf>
    <xf numFmtId="0" fontId="14" fillId="16" borderId="0" xfId="0" applyFont="1" applyFill="1" applyAlignment="1">
      <alignment horizontal="center" vertical="center"/>
    </xf>
    <xf numFmtId="0" fontId="20" fillId="0" borderId="1" xfId="0" applyFont="1" applyBorder="1"/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/>
    </xf>
    <xf numFmtId="0" fontId="20" fillId="0" borderId="13" xfId="0" applyFont="1" applyBorder="1"/>
    <xf numFmtId="0" fontId="0" fillId="0" borderId="13" xfId="0" applyBorder="1"/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0" borderId="26" xfId="0" applyBorder="1"/>
    <xf numFmtId="0" fontId="0" fillId="0" borderId="8" xfId="0" applyBorder="1"/>
    <xf numFmtId="0" fontId="1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22" fillId="2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44" fontId="0" fillId="4" borderId="1" xfId="0" applyNumberFormat="1" applyFill="1" applyBorder="1" applyAlignment="1">
      <alignment vertical="center"/>
    </xf>
    <xf numFmtId="0" fontId="10" fillId="4" borderId="1" xfId="0" applyFont="1" applyFill="1" applyBorder="1" applyAlignment="1">
      <alignment vertical="top" wrapText="1"/>
    </xf>
    <xf numFmtId="0" fontId="0" fillId="0" borderId="12" xfId="0" applyBorder="1"/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14" fillId="17" borderId="0" xfId="0" applyFont="1" applyFill="1" applyAlignment="1">
      <alignment vertical="center" wrapText="1"/>
    </xf>
    <xf numFmtId="0" fontId="16" fillId="17" borderId="0" xfId="0" applyFont="1" applyFill="1"/>
    <xf numFmtId="0" fontId="14" fillId="17" borderId="0" xfId="0" applyFont="1" applyFill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4" fillId="2" borderId="9" xfId="0" applyFont="1" applyFill="1" applyBorder="1" applyAlignment="1">
      <alignment horizontal="left" vertical="center" wrapText="1"/>
    </xf>
    <xf numFmtId="0" fontId="0" fillId="2" borderId="10" xfId="0" applyFill="1" applyBorder="1"/>
    <xf numFmtId="0" fontId="22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0" fillId="0" borderId="35" xfId="0" applyBorder="1"/>
    <xf numFmtId="0" fontId="0" fillId="0" borderId="17" xfId="0" applyBorder="1"/>
    <xf numFmtId="0" fontId="4" fillId="2" borderId="35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horizontal="left" vertical="center"/>
    </xf>
    <xf numFmtId="164" fontId="17" fillId="7" borderId="1" xfId="0" applyNumberFormat="1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0" fontId="8" fillId="13" borderId="1" xfId="0" applyFont="1" applyFill="1" applyBorder="1" applyAlignment="1">
      <alignment vertical="center" wrapText="1"/>
    </xf>
    <xf numFmtId="44" fontId="0" fillId="13" borderId="1" xfId="0" applyNumberForma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vertical="center" wrapText="1"/>
    </xf>
    <xf numFmtId="44" fontId="0" fillId="16" borderId="1" xfId="0" applyNumberForma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44" fontId="4" fillId="0" borderId="11" xfId="0" applyNumberFormat="1" applyFont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8" fillId="13" borderId="1" xfId="0" applyFont="1" applyFill="1" applyBorder="1" applyAlignment="1">
      <alignment vertical="top" wrapText="1"/>
    </xf>
    <xf numFmtId="0" fontId="8" fillId="14" borderId="1" xfId="0" applyFont="1" applyFill="1" applyBorder="1" applyAlignment="1">
      <alignment vertical="center" wrapText="1"/>
    </xf>
    <xf numFmtId="44" fontId="0" fillId="14" borderId="1" xfId="0" applyNumberFormat="1" applyFill="1" applyBorder="1" applyAlignment="1">
      <alignment vertical="center"/>
    </xf>
    <xf numFmtId="0" fontId="14" fillId="18" borderId="0" xfId="0" applyFont="1" applyFill="1" applyAlignment="1">
      <alignment vertical="center" wrapText="1"/>
    </xf>
    <xf numFmtId="0" fontId="14" fillId="18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18" borderId="0" xfId="0" applyFill="1"/>
    <xf numFmtId="165" fontId="3" fillId="0" borderId="13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44" fontId="4" fillId="2" borderId="6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vertical="center"/>
    </xf>
    <xf numFmtId="0" fontId="0" fillId="2" borderId="2" xfId="0" applyFill="1" applyBorder="1"/>
    <xf numFmtId="0" fontId="0" fillId="2" borderId="38" xfId="0" applyFill="1" applyBorder="1"/>
    <xf numFmtId="0" fontId="4" fillId="14" borderId="4" xfId="0" applyFont="1" applyFill="1" applyBorder="1" applyAlignment="1">
      <alignment horizontal="left" vertical="center" wrapText="1"/>
    </xf>
    <xf numFmtId="44" fontId="4" fillId="0" borderId="35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wrapText="1"/>
    </xf>
    <xf numFmtId="44" fontId="20" fillId="0" borderId="1" xfId="0" applyNumberFormat="1" applyFont="1" applyBorder="1" applyAlignment="1">
      <alignment vertical="center"/>
    </xf>
    <xf numFmtId="0" fontId="8" fillId="7" borderId="11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left" vertical="center"/>
    </xf>
    <xf numFmtId="164" fontId="8" fillId="7" borderId="11" xfId="0" applyNumberFormat="1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vertical="center" wrapText="1"/>
    </xf>
    <xf numFmtId="164" fontId="23" fillId="7" borderId="11" xfId="0" applyNumberFormat="1" applyFont="1" applyFill="1" applyBorder="1" applyAlignment="1">
      <alignment horizontal="left" vertical="center"/>
    </xf>
    <xf numFmtId="164" fontId="23" fillId="7" borderId="11" xfId="0" applyNumberFormat="1" applyFont="1" applyFill="1" applyBorder="1" applyAlignment="1">
      <alignment horizontal="center" vertical="center"/>
    </xf>
    <xf numFmtId="164" fontId="23" fillId="7" borderId="11" xfId="0" applyNumberFormat="1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3" fillId="7" borderId="18" xfId="0" applyFont="1" applyFill="1" applyBorder="1" applyAlignment="1">
      <alignment vertical="center" wrapText="1"/>
    </xf>
    <xf numFmtId="164" fontId="23" fillId="7" borderId="18" xfId="0" applyNumberFormat="1" applyFont="1" applyFill="1" applyBorder="1" applyAlignment="1">
      <alignment horizontal="left" vertical="center"/>
    </xf>
    <xf numFmtId="164" fontId="23" fillId="7" borderId="18" xfId="0" applyNumberFormat="1" applyFont="1" applyFill="1" applyBorder="1" applyAlignment="1">
      <alignment horizontal="center" vertical="center"/>
    </xf>
    <xf numFmtId="164" fontId="23" fillId="7" borderId="18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4" fontId="4" fillId="10" borderId="1" xfId="0" applyNumberFormat="1" applyFont="1" applyFill="1" applyBorder="1" applyAlignment="1">
      <alignment vertical="center"/>
    </xf>
    <xf numFmtId="0" fontId="4" fillId="10" borderId="1" xfId="0" applyFont="1" applyFill="1" applyBorder="1"/>
    <xf numFmtId="44" fontId="4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2" fontId="4" fillId="10" borderId="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 wrapText="1"/>
    </xf>
    <xf numFmtId="9" fontId="5" fillId="10" borderId="11" xfId="0" applyNumberFormat="1" applyFont="1" applyFill="1" applyBorder="1" applyAlignment="1">
      <alignment vertical="center" wrapText="1"/>
    </xf>
    <xf numFmtId="2" fontId="5" fillId="10" borderId="1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left" vertical="center" wrapText="1"/>
    </xf>
    <xf numFmtId="44" fontId="4" fillId="10" borderId="11" xfId="0" applyNumberFormat="1" applyFont="1" applyFill="1" applyBorder="1" applyAlignment="1">
      <alignment vertical="center"/>
    </xf>
    <xf numFmtId="0" fontId="4" fillId="10" borderId="11" xfId="0" applyFont="1" applyFill="1" applyBorder="1"/>
    <xf numFmtId="0" fontId="4" fillId="14" borderId="32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9" fontId="4" fillId="14" borderId="6" xfId="0" applyNumberFormat="1" applyFont="1" applyFill="1" applyBorder="1" applyAlignment="1">
      <alignment vertical="center" wrapText="1"/>
    </xf>
    <xf numFmtId="0" fontId="4" fillId="14" borderId="6" xfId="1" applyNumberFormat="1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left" vertical="center" wrapText="1"/>
    </xf>
    <xf numFmtId="44" fontId="4" fillId="14" borderId="32" xfId="0" applyNumberFormat="1" applyFont="1" applyFill="1" applyBorder="1" applyAlignment="1">
      <alignment vertical="center"/>
    </xf>
    <xf numFmtId="44" fontId="4" fillId="14" borderId="6" xfId="0" applyNumberFormat="1" applyFont="1" applyFill="1" applyBorder="1" applyAlignment="1">
      <alignment vertical="center"/>
    </xf>
    <xf numFmtId="0" fontId="4" fillId="14" borderId="6" xfId="0" applyFont="1" applyFill="1" applyBorder="1"/>
    <xf numFmtId="0" fontId="4" fillId="14" borderId="7" xfId="0" applyFont="1" applyFill="1" applyBorder="1"/>
    <xf numFmtId="0" fontId="4" fillId="14" borderId="33" xfId="0" applyFont="1" applyFill="1" applyBorder="1" applyAlignment="1">
      <alignment vertical="center" wrapText="1"/>
    </xf>
    <xf numFmtId="44" fontId="4" fillId="14" borderId="33" xfId="0" applyNumberFormat="1" applyFont="1" applyFill="1" applyBorder="1" applyAlignment="1">
      <alignment vertical="center"/>
    </xf>
    <xf numFmtId="0" fontId="4" fillId="14" borderId="1" xfId="0" applyFont="1" applyFill="1" applyBorder="1"/>
    <xf numFmtId="44" fontId="4" fillId="14" borderId="1" xfId="0" applyNumberFormat="1" applyFont="1" applyFill="1" applyBorder="1" applyAlignment="1">
      <alignment vertical="center"/>
    </xf>
    <xf numFmtId="44" fontId="4" fillId="14" borderId="8" xfId="0" applyNumberFormat="1" applyFont="1" applyFill="1" applyBorder="1" applyAlignment="1">
      <alignment vertical="center"/>
    </xf>
    <xf numFmtId="0" fontId="4" fillId="14" borderId="8" xfId="0" applyFont="1" applyFill="1" applyBorder="1"/>
    <xf numFmtId="44" fontId="4" fillId="14" borderId="8" xfId="0" applyNumberFormat="1" applyFont="1" applyFill="1" applyBorder="1" applyAlignment="1">
      <alignment horizontal="center" vertical="center"/>
    </xf>
    <xf numFmtId="44" fontId="4" fillId="14" borderId="1" xfId="0" applyNumberFormat="1" applyFont="1" applyFill="1" applyBorder="1" applyAlignment="1">
      <alignment horizontal="center" vertical="center"/>
    </xf>
    <xf numFmtId="2" fontId="4" fillId="14" borderId="1" xfId="1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/>
    </xf>
    <xf numFmtId="0" fontId="4" fillId="14" borderId="34" xfId="0" applyFont="1" applyFill="1" applyBorder="1" applyAlignment="1">
      <alignment vertical="center" wrapText="1"/>
    </xf>
    <xf numFmtId="0" fontId="4" fillId="14" borderId="9" xfId="0" applyFont="1" applyFill="1" applyBorder="1" applyAlignment="1">
      <alignment vertical="center" wrapText="1"/>
    </xf>
    <xf numFmtId="0" fontId="4" fillId="14" borderId="24" xfId="0" applyFont="1" applyFill="1" applyBorder="1" applyAlignment="1">
      <alignment vertical="center" wrapText="1"/>
    </xf>
    <xf numFmtId="9" fontId="4" fillId="14" borderId="9" xfId="0" applyNumberFormat="1" applyFont="1" applyFill="1" applyBorder="1" applyAlignment="1">
      <alignment vertical="center" wrapText="1"/>
    </xf>
    <xf numFmtId="9" fontId="4" fillId="14" borderId="9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left" vertical="center" wrapText="1"/>
    </xf>
    <xf numFmtId="44" fontId="4" fillId="14" borderId="34" xfId="0" applyNumberFormat="1" applyFont="1" applyFill="1" applyBorder="1" applyAlignment="1">
      <alignment vertical="center"/>
    </xf>
    <xf numFmtId="0" fontId="4" fillId="14" borderId="9" xfId="0" applyFont="1" applyFill="1" applyBorder="1"/>
    <xf numFmtId="44" fontId="4" fillId="14" borderId="9" xfId="0" applyNumberFormat="1" applyFont="1" applyFill="1" applyBorder="1" applyAlignment="1">
      <alignment vertical="center"/>
    </xf>
    <xf numFmtId="44" fontId="4" fillId="14" borderId="10" xfId="0" applyNumberFormat="1" applyFont="1" applyFill="1" applyBorder="1" applyAlignment="1">
      <alignment vertical="center"/>
    </xf>
    <xf numFmtId="0" fontId="4" fillId="13" borderId="13" xfId="0" applyFont="1" applyFill="1" applyBorder="1" applyAlignment="1">
      <alignment vertical="center" wrapText="1"/>
    </xf>
    <xf numFmtId="9" fontId="4" fillId="13" borderId="13" xfId="0" applyNumberFormat="1" applyFont="1" applyFill="1" applyBorder="1" applyAlignment="1">
      <alignment vertical="center" wrapText="1"/>
    </xf>
    <xf numFmtId="9" fontId="4" fillId="13" borderId="13" xfId="0" applyNumberFormat="1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left" vertical="center" wrapText="1"/>
    </xf>
    <xf numFmtId="44" fontId="4" fillId="13" borderId="13" xfId="0" applyNumberFormat="1" applyFont="1" applyFill="1" applyBorder="1" applyAlignment="1">
      <alignment horizontal="center" vertical="center"/>
    </xf>
    <xf numFmtId="0" fontId="4" fillId="13" borderId="13" xfId="0" applyFont="1" applyFill="1" applyBorder="1"/>
    <xf numFmtId="0" fontId="0" fillId="13" borderId="0" xfId="0" applyFill="1"/>
    <xf numFmtId="44" fontId="4" fillId="13" borderId="13" xfId="0" applyNumberFormat="1" applyFont="1" applyFill="1" applyBorder="1" applyAlignment="1">
      <alignment vertical="center"/>
    </xf>
    <xf numFmtId="44" fontId="4" fillId="13" borderId="1" xfId="0" applyNumberFormat="1" applyFont="1" applyFill="1" applyBorder="1" applyAlignment="1">
      <alignment vertical="center"/>
    </xf>
    <xf numFmtId="44" fontId="4" fillId="13" borderId="1" xfId="0" applyNumberFormat="1" applyFont="1" applyFill="1" applyBorder="1" applyAlignment="1">
      <alignment horizontal="center" vertical="center"/>
    </xf>
    <xf numFmtId="44" fontId="3" fillId="13" borderId="1" xfId="0" applyNumberFormat="1" applyFont="1" applyFill="1" applyBorder="1" applyAlignment="1">
      <alignment vertical="center"/>
    </xf>
    <xf numFmtId="0" fontId="4" fillId="13" borderId="1" xfId="0" applyFont="1" applyFill="1" applyBorder="1"/>
    <xf numFmtId="44" fontId="4" fillId="13" borderId="0" xfId="0" applyNumberFormat="1" applyFont="1" applyFill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0" fillId="10" borderId="0" xfId="0" applyFill="1"/>
    <xf numFmtId="4" fontId="4" fillId="10" borderId="1" xfId="0" applyNumberFormat="1" applyFont="1" applyFill="1" applyBorder="1" applyAlignment="1">
      <alignment horizontal="center" vertical="center"/>
    </xf>
    <xf numFmtId="44" fontId="4" fillId="10" borderId="0" xfId="0" applyNumberFormat="1" applyFont="1" applyFill="1" applyAlignment="1">
      <alignment vertical="center"/>
    </xf>
    <xf numFmtId="44" fontId="3" fillId="10" borderId="1" xfId="0" applyNumberFormat="1" applyFont="1" applyFill="1" applyBorder="1"/>
    <xf numFmtId="44" fontId="3" fillId="10" borderId="1" xfId="0" applyNumberFormat="1" applyFont="1" applyFill="1" applyBorder="1" applyAlignment="1">
      <alignment horizontal="center" vertical="center"/>
    </xf>
    <xf numFmtId="44" fontId="4" fillId="12" borderId="1" xfId="0" applyNumberFormat="1" applyFont="1" applyFill="1" applyBorder="1" applyAlignment="1">
      <alignment vertical="center"/>
    </xf>
    <xf numFmtId="43" fontId="4" fillId="12" borderId="1" xfId="0" applyNumberFormat="1" applyFont="1" applyFill="1" applyBorder="1" applyAlignment="1">
      <alignment vertical="center"/>
    </xf>
    <xf numFmtId="44" fontId="4" fillId="12" borderId="1" xfId="0" applyNumberFormat="1" applyFont="1" applyFill="1" applyBorder="1" applyAlignment="1">
      <alignment horizontal="center" vertical="center"/>
    </xf>
    <xf numFmtId="4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/>
    <xf numFmtId="44" fontId="3" fillId="12" borderId="1" xfId="0" applyNumberFormat="1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4" fillId="4" borderId="2" xfId="0" applyNumberFormat="1" applyFont="1" applyFill="1" applyBorder="1" applyAlignment="1">
      <alignment horizontal="center" vertical="center"/>
    </xf>
    <xf numFmtId="0" fontId="30" fillId="21" borderId="46" xfId="0" applyFont="1" applyFill="1" applyBorder="1"/>
    <xf numFmtId="0" fontId="30" fillId="21" borderId="0" xfId="0" applyFont="1" applyFill="1"/>
    <xf numFmtId="0" fontId="30" fillId="21" borderId="0" xfId="0" applyFont="1" applyFill="1" applyAlignment="1">
      <alignment horizontal="center"/>
    </xf>
    <xf numFmtId="0" fontId="30" fillId="21" borderId="0" xfId="0" applyFont="1" applyFill="1" applyAlignment="1">
      <alignment horizontal="right"/>
    </xf>
    <xf numFmtId="0" fontId="30" fillId="21" borderId="0" xfId="0" applyFont="1" applyFill="1" applyAlignment="1">
      <alignment horizontal="left"/>
    </xf>
    <xf numFmtId="0" fontId="30" fillId="0" borderId="1" xfId="0" applyFont="1" applyBorder="1"/>
    <xf numFmtId="17" fontId="30" fillId="0" borderId="1" xfId="0" applyNumberFormat="1" applyFont="1" applyBorder="1"/>
    <xf numFmtId="0" fontId="30" fillId="21" borderId="46" xfId="0" applyFont="1" applyFill="1" applyBorder="1" applyAlignment="1">
      <alignment horizontal="right"/>
    </xf>
    <xf numFmtId="0" fontId="31" fillId="22" borderId="0" xfId="0" applyFont="1" applyFill="1"/>
    <xf numFmtId="0" fontId="30" fillId="21" borderId="49" xfId="0" applyFont="1" applyFill="1" applyBorder="1"/>
    <xf numFmtId="0" fontId="30" fillId="21" borderId="24" xfId="0" applyFont="1" applyFill="1" applyBorder="1"/>
    <xf numFmtId="0" fontId="30" fillId="21" borderId="24" xfId="0" applyFont="1" applyFill="1" applyBorder="1" applyAlignment="1">
      <alignment horizontal="center"/>
    </xf>
    <xf numFmtId="0" fontId="31" fillId="0" borderId="0" xfId="0" applyFont="1"/>
    <xf numFmtId="0" fontId="31" fillId="22" borderId="14" xfId="0" applyFont="1" applyFill="1" applyBorder="1"/>
    <xf numFmtId="0" fontId="31" fillId="22" borderId="15" xfId="0" applyFont="1" applyFill="1" applyBorder="1"/>
    <xf numFmtId="0" fontId="31" fillId="22" borderId="46" xfId="0" applyFont="1" applyFill="1" applyBorder="1"/>
    <xf numFmtId="0" fontId="31" fillId="22" borderId="46" xfId="0" applyFont="1" applyFill="1" applyBorder="1" applyAlignment="1">
      <alignment horizontal="center"/>
    </xf>
    <xf numFmtId="0" fontId="34" fillId="22" borderId="1" xfId="0" applyFont="1" applyFill="1" applyBorder="1" applyAlignment="1">
      <alignment vertical="top" wrapText="1"/>
    </xf>
    <xf numFmtId="0" fontId="33" fillId="22" borderId="0" xfId="0" applyFont="1" applyFill="1"/>
    <xf numFmtId="0" fontId="31" fillId="22" borderId="0" xfId="0" applyFont="1" applyFill="1" applyAlignment="1">
      <alignment horizontal="center" wrapText="1"/>
    </xf>
    <xf numFmtId="0" fontId="34" fillId="22" borderId="0" xfId="0" applyFont="1" applyFill="1"/>
    <xf numFmtId="0" fontId="31" fillId="22" borderId="0" xfId="0" applyFont="1" applyFill="1" applyAlignment="1">
      <alignment horizontal="left"/>
    </xf>
    <xf numFmtId="0" fontId="31" fillId="22" borderId="0" xfId="0" applyFont="1" applyFill="1" applyAlignment="1">
      <alignment vertical="top"/>
    </xf>
    <xf numFmtId="0" fontId="33" fillId="22" borderId="24" xfId="0" applyFont="1" applyFill="1" applyBorder="1"/>
    <xf numFmtId="0" fontId="31" fillId="22" borderId="24" xfId="0" applyFont="1" applyFill="1" applyBorder="1"/>
    <xf numFmtId="0" fontId="31" fillId="0" borderId="50" xfId="0" applyFont="1" applyBorder="1"/>
    <xf numFmtId="0" fontId="31" fillId="0" borderId="51" xfId="0" applyFont="1" applyBorder="1"/>
    <xf numFmtId="0" fontId="31" fillId="0" borderId="51" xfId="0" applyFont="1" applyBorder="1" applyAlignment="1">
      <alignment wrapText="1"/>
    </xf>
    <xf numFmtId="0" fontId="31" fillId="23" borderId="11" xfId="0" applyFont="1" applyFill="1" applyBorder="1" applyAlignment="1">
      <alignment horizontal="center"/>
    </xf>
    <xf numFmtId="0" fontId="37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9" fontId="4" fillId="3" borderId="1" xfId="1" applyFont="1" applyFill="1" applyBorder="1" applyAlignment="1">
      <alignment vertical="center" wrapText="1"/>
    </xf>
    <xf numFmtId="9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1" fillId="0" borderId="49" xfId="0" applyFont="1" applyBorder="1" applyAlignment="1">
      <alignment vertical="center" wrapText="1"/>
    </xf>
    <xf numFmtId="0" fontId="31" fillId="22" borderId="46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vertical="center" wrapText="1"/>
    </xf>
    <xf numFmtId="0" fontId="31" fillId="22" borderId="0" xfId="0" applyFont="1" applyFill="1" applyAlignment="1">
      <alignment vertical="center"/>
    </xf>
    <xf numFmtId="10" fontId="33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44" fontId="4" fillId="0" borderId="13" xfId="0" applyNumberFormat="1" applyFont="1" applyBorder="1"/>
    <xf numFmtId="44" fontId="4" fillId="0" borderId="1" xfId="0" applyNumberFormat="1" applyFont="1" applyBorder="1"/>
    <xf numFmtId="44" fontId="4" fillId="0" borderId="1" xfId="0" applyNumberFormat="1" applyFont="1" applyBorder="1" applyAlignment="1">
      <alignment horizontal="center"/>
    </xf>
    <xf numFmtId="44" fontId="4" fillId="4" borderId="1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left" vertical="center" wrapText="1"/>
    </xf>
    <xf numFmtId="44" fontId="26" fillId="0" borderId="1" xfId="0" applyNumberFormat="1" applyFont="1" applyBorder="1" applyAlignment="1">
      <alignment vertical="center"/>
    </xf>
    <xf numFmtId="44" fontId="26" fillId="2" borderId="1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wrapText="1"/>
    </xf>
    <xf numFmtId="44" fontId="20" fillId="4" borderId="1" xfId="0" applyNumberFormat="1" applyFont="1" applyFill="1" applyBorder="1" applyAlignment="1">
      <alignment vertical="center"/>
    </xf>
    <xf numFmtId="0" fontId="31" fillId="2" borderId="4" xfId="0" applyFont="1" applyFill="1" applyBorder="1" applyAlignment="1">
      <alignment horizontal="left" vertical="center" wrapText="1" indent="1"/>
    </xf>
    <xf numFmtId="4" fontId="31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37" fillId="6" borderId="1" xfId="0" applyFont="1" applyFill="1" applyBorder="1" applyAlignment="1" applyProtection="1">
      <alignment vertical="center" wrapText="1"/>
      <protection locked="0"/>
    </xf>
    <xf numFmtId="0" fontId="31" fillId="6" borderId="4" xfId="0" applyFont="1" applyFill="1" applyBorder="1" applyAlignment="1">
      <alignment horizontal="left" vertical="center" wrapText="1" indent="1"/>
    </xf>
    <xf numFmtId="0" fontId="33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 applyProtection="1">
      <alignment vertical="center" wrapText="1"/>
      <protection locked="0"/>
    </xf>
    <xf numFmtId="0" fontId="33" fillId="10" borderId="1" xfId="0" applyFont="1" applyFill="1" applyBorder="1" applyAlignment="1">
      <alignment vertical="center" wrapText="1"/>
    </xf>
    <xf numFmtId="10" fontId="33" fillId="10" borderId="1" xfId="0" applyNumberFormat="1" applyFont="1" applyFill="1" applyBorder="1" applyAlignment="1">
      <alignment vertical="center" wrapText="1"/>
    </xf>
    <xf numFmtId="0" fontId="31" fillId="10" borderId="4" xfId="0" applyFont="1" applyFill="1" applyBorder="1" applyAlignment="1">
      <alignment horizontal="left" vertical="center" wrapText="1" indent="1"/>
    </xf>
    <xf numFmtId="9" fontId="33" fillId="10" borderId="1" xfId="0" applyNumberFormat="1" applyFont="1" applyFill="1" applyBorder="1" applyAlignment="1">
      <alignment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vertical="center" wrapText="1"/>
    </xf>
    <xf numFmtId="0" fontId="37" fillId="13" borderId="1" xfId="0" applyFont="1" applyFill="1" applyBorder="1" applyAlignment="1" applyProtection="1">
      <alignment vertical="center" wrapText="1"/>
      <protection locked="0"/>
    </xf>
    <xf numFmtId="10" fontId="33" fillId="13" borderId="1" xfId="0" applyNumberFormat="1" applyFont="1" applyFill="1" applyBorder="1" applyAlignment="1">
      <alignment horizontal="center" vertical="center" wrapText="1"/>
    </xf>
    <xf numFmtId="10" fontId="33" fillId="13" borderId="13" xfId="0" applyNumberFormat="1" applyFont="1" applyFill="1" applyBorder="1" applyAlignment="1">
      <alignment vertical="center" wrapText="1"/>
    </xf>
    <xf numFmtId="0" fontId="33" fillId="13" borderId="1" xfId="0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vertical="center" wrapText="1"/>
    </xf>
    <xf numFmtId="9" fontId="33" fillId="13" borderId="1" xfId="0" applyNumberFormat="1" applyFont="1" applyFill="1" applyBorder="1" applyAlignment="1">
      <alignment horizontal="center" vertical="center" wrapText="1"/>
    </xf>
    <xf numFmtId="0" fontId="43" fillId="13" borderId="1" xfId="0" applyFont="1" applyFill="1" applyBorder="1" applyAlignment="1" applyProtection="1">
      <alignment horizontal="left" vertical="center" wrapText="1"/>
      <protection locked="0"/>
    </xf>
    <xf numFmtId="0" fontId="4" fillId="13" borderId="1" xfId="0" applyFont="1" applyFill="1" applyBorder="1" applyAlignment="1" applyProtection="1">
      <alignment horizontal="left" vertical="center" wrapText="1"/>
      <protection locked="0"/>
    </xf>
    <xf numFmtId="0" fontId="45" fillId="13" borderId="1" xfId="0" applyFont="1" applyFill="1" applyBorder="1" applyAlignment="1" applyProtection="1">
      <alignment horizontal="left" vertical="center" wrapText="1"/>
      <protection locked="0"/>
    </xf>
    <xf numFmtId="0" fontId="37" fillId="13" borderId="1" xfId="0" applyFont="1" applyFill="1" applyBorder="1" applyAlignment="1">
      <alignment vertical="center" wrapText="1"/>
    </xf>
    <xf numFmtId="0" fontId="31" fillId="13" borderId="4" xfId="0" applyFont="1" applyFill="1" applyBorder="1" applyAlignment="1">
      <alignment horizontal="left" vertical="center" wrapText="1" indent="1"/>
    </xf>
    <xf numFmtId="9" fontId="33" fillId="13" borderId="1" xfId="0" applyNumberFormat="1" applyFont="1" applyFill="1" applyBorder="1" applyAlignment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  <protection locked="0"/>
    </xf>
    <xf numFmtId="0" fontId="5" fillId="13" borderId="1" xfId="0" applyFont="1" applyFill="1" applyBorder="1" applyAlignment="1">
      <alignment vertical="center" wrapText="1"/>
    </xf>
    <xf numFmtId="0" fontId="44" fillId="13" borderId="4" xfId="0" applyFont="1" applyFill="1" applyBorder="1" applyAlignment="1">
      <alignment horizontal="left" vertical="center" wrapText="1" indent="1"/>
    </xf>
    <xf numFmtId="0" fontId="46" fillId="13" borderId="1" xfId="0" applyFont="1" applyFill="1" applyBorder="1" applyAlignment="1">
      <alignment horizontal="left" vertical="center" wrapText="1"/>
    </xf>
    <xf numFmtId="0" fontId="37" fillId="6" borderId="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vertical="center"/>
    </xf>
    <xf numFmtId="9" fontId="33" fillId="6" borderId="1" xfId="0" applyNumberFormat="1" applyFont="1" applyFill="1" applyBorder="1" applyAlignment="1">
      <alignment horizontal="center" vertical="center" wrapText="1"/>
    </xf>
    <xf numFmtId="9" fontId="33" fillId="6" borderId="1" xfId="0" applyNumberFormat="1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48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0" fontId="4" fillId="4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9" fontId="33" fillId="2" borderId="1" xfId="0" applyNumberFormat="1" applyFont="1" applyFill="1" applyBorder="1" applyAlignment="1">
      <alignment vertical="center" wrapText="1"/>
    </xf>
    <xf numFmtId="0" fontId="44" fillId="2" borderId="4" xfId="0" applyFont="1" applyFill="1" applyBorder="1" applyAlignment="1">
      <alignment horizontal="left" vertical="center" wrapText="1" indent="1"/>
    </xf>
    <xf numFmtId="0" fontId="0" fillId="8" borderId="0" xfId="0" applyFill="1"/>
    <xf numFmtId="0" fontId="39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3" fontId="30" fillId="10" borderId="1" xfId="0" applyNumberFormat="1" applyFont="1" applyFill="1" applyBorder="1" applyAlignment="1">
      <alignment horizontal="center" vertical="center" wrapText="1"/>
    </xf>
    <xf numFmtId="4" fontId="38" fillId="10" borderId="1" xfId="0" applyNumberFormat="1" applyFont="1" applyFill="1" applyBorder="1" applyAlignment="1">
      <alignment horizontal="center" vertical="center" wrapText="1"/>
    </xf>
    <xf numFmtId="4" fontId="30" fillId="0" borderId="21" xfId="0" applyNumberFormat="1" applyFont="1" applyBorder="1" applyAlignment="1">
      <alignment horizontal="center" vertical="center" wrapText="1"/>
    </xf>
    <xf numFmtId="4" fontId="38" fillId="13" borderId="1" xfId="0" applyNumberFormat="1" applyFont="1" applyFill="1" applyBorder="1" applyAlignment="1">
      <alignment horizontal="center" vertical="center" wrapText="1"/>
    </xf>
    <xf numFmtId="4" fontId="30" fillId="13" borderId="1" xfId="0" applyNumberFormat="1" applyFont="1" applyFill="1" applyBorder="1" applyAlignment="1">
      <alignment horizontal="center" vertical="center" wrapText="1"/>
    </xf>
    <xf numFmtId="4" fontId="30" fillId="6" borderId="1" xfId="0" applyNumberFormat="1" applyFont="1" applyFill="1" applyBorder="1" applyAlignment="1">
      <alignment horizontal="center" vertical="center" wrapText="1"/>
    </xf>
    <xf numFmtId="2" fontId="51" fillId="13" borderId="1" xfId="0" applyNumberFormat="1" applyFont="1" applyFill="1" applyBorder="1" applyAlignment="1">
      <alignment horizontal="center" vertical="center"/>
    </xf>
    <xf numFmtId="10" fontId="28" fillId="10" borderId="1" xfId="0" applyNumberFormat="1" applyFont="1" applyFill="1" applyBorder="1" applyAlignment="1">
      <alignment horizontal="center" vertical="center" wrapText="1"/>
    </xf>
    <xf numFmtId="10" fontId="53" fillId="2" borderId="1" xfId="0" applyNumberFormat="1" applyFont="1" applyFill="1" applyBorder="1" applyAlignment="1">
      <alignment horizontal="center" vertical="center" wrapText="1"/>
    </xf>
    <xf numFmtId="10" fontId="28" fillId="13" borderId="1" xfId="0" applyNumberFormat="1" applyFont="1" applyFill="1" applyBorder="1" applyAlignment="1">
      <alignment horizontal="center" vertical="center" wrapText="1"/>
    </xf>
    <xf numFmtId="10" fontId="28" fillId="13" borderId="13" xfId="0" applyNumberFormat="1" applyFont="1" applyFill="1" applyBorder="1" applyAlignment="1">
      <alignment horizontal="center" vertical="center" wrapText="1"/>
    </xf>
    <xf numFmtId="0" fontId="31" fillId="13" borderId="4" xfId="0" applyFont="1" applyFill="1" applyBorder="1" applyAlignment="1">
      <alignment horizontal="center" vertical="center" wrapText="1"/>
    </xf>
    <xf numFmtId="9" fontId="28" fillId="6" borderId="1" xfId="0" applyNumberFormat="1" applyFont="1" applyFill="1" applyBorder="1" applyAlignment="1">
      <alignment horizontal="center" vertical="center" wrapText="1"/>
    </xf>
    <xf numFmtId="9" fontId="2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9" fillId="15" borderId="11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33" fillId="22" borderId="0" xfId="0" applyFont="1" applyFill="1" applyAlignment="1">
      <alignment horizontal="left" vertical="center" wrapText="1"/>
    </xf>
    <xf numFmtId="0" fontId="34" fillId="22" borderId="1" xfId="0" applyFont="1" applyFill="1" applyBorder="1" applyAlignment="1">
      <alignment horizontal="left" vertical="center" wrapText="1"/>
    </xf>
    <xf numFmtId="0" fontId="28" fillId="0" borderId="24" xfId="0" applyFont="1" applyBorder="1" applyAlignment="1">
      <alignment horizontal="center"/>
    </xf>
    <xf numFmtId="0" fontId="29" fillId="20" borderId="44" xfId="0" applyFont="1" applyFill="1" applyBorder="1" applyAlignment="1">
      <alignment horizontal="center"/>
    </xf>
    <xf numFmtId="0" fontId="29" fillId="20" borderId="45" xfId="0" applyFont="1" applyFill="1" applyBorder="1" applyAlignment="1">
      <alignment horizontal="center"/>
    </xf>
    <xf numFmtId="0" fontId="30" fillId="21" borderId="0" xfId="0" applyFont="1" applyFill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2" fillId="0" borderId="47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29" fillId="20" borderId="50" xfId="0" applyFont="1" applyFill="1" applyBorder="1" applyAlignment="1">
      <alignment horizontal="center"/>
    </xf>
    <xf numFmtId="0" fontId="29" fillId="20" borderId="51" xfId="0" applyFont="1" applyFill="1" applyBorder="1" applyAlignment="1">
      <alignment horizontal="center"/>
    </xf>
    <xf numFmtId="0" fontId="33" fillId="22" borderId="0" xfId="0" applyFont="1" applyFill="1" applyAlignment="1">
      <alignment horizontal="left" vertical="top" wrapText="1"/>
    </xf>
    <xf numFmtId="0" fontId="33" fillId="0" borderId="0" xfId="0" applyFont="1" applyAlignment="1">
      <alignment horizontal="left" vertical="center" wrapText="1"/>
    </xf>
    <xf numFmtId="0" fontId="29" fillId="20" borderId="15" xfId="0" applyFont="1" applyFill="1" applyBorder="1" applyAlignment="1">
      <alignment horizontal="center"/>
    </xf>
    <xf numFmtId="0" fontId="30" fillId="23" borderId="14" xfId="0" applyFont="1" applyFill="1" applyBorder="1" applyAlignment="1">
      <alignment horizontal="center" vertical="center" wrapText="1"/>
    </xf>
    <xf numFmtId="0" fontId="30" fillId="23" borderId="46" xfId="0" applyFont="1" applyFill="1" applyBorder="1" applyAlignment="1">
      <alignment horizontal="center" vertical="center" wrapText="1"/>
    </xf>
    <xf numFmtId="0" fontId="30" fillId="23" borderId="15" xfId="0" applyFont="1" applyFill="1" applyBorder="1" applyAlignment="1">
      <alignment horizontal="center" vertical="center" wrapText="1"/>
    </xf>
    <xf numFmtId="0" fontId="30" fillId="23" borderId="52" xfId="0" applyFont="1" applyFill="1" applyBorder="1" applyAlignment="1">
      <alignment horizontal="center" vertical="center" wrapText="1"/>
    </xf>
    <xf numFmtId="0" fontId="30" fillId="23" borderId="0" xfId="0" applyFont="1" applyFill="1" applyAlignment="1">
      <alignment horizontal="center" vertical="center" wrapText="1"/>
    </xf>
    <xf numFmtId="0" fontId="30" fillId="23" borderId="3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30" fillId="23" borderId="53" xfId="0" applyFont="1" applyFill="1" applyBorder="1" applyAlignment="1">
      <alignment horizontal="center" vertical="center" wrapText="1"/>
    </xf>
    <xf numFmtId="0" fontId="30" fillId="23" borderId="56" xfId="0" applyFont="1" applyFill="1" applyBorder="1" applyAlignment="1">
      <alignment horizontal="center" vertical="center" wrapText="1"/>
    </xf>
    <xf numFmtId="0" fontId="30" fillId="23" borderId="55" xfId="0" applyFont="1" applyFill="1" applyBorder="1" applyAlignment="1">
      <alignment horizontal="center" vertical="center" wrapText="1"/>
    </xf>
    <xf numFmtId="0" fontId="30" fillId="23" borderId="38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47" fillId="13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35" fillId="23" borderId="53" xfId="0" applyFont="1" applyFill="1" applyBorder="1" applyAlignment="1">
      <alignment horizontal="center" vertical="center" wrapText="1"/>
    </xf>
    <xf numFmtId="0" fontId="35" fillId="23" borderId="56" xfId="0" applyFont="1" applyFill="1" applyBorder="1" applyAlignment="1">
      <alignment horizontal="center" vertical="center" wrapText="1"/>
    </xf>
    <xf numFmtId="0" fontId="36" fillId="23" borderId="41" xfId="2" applyFont="1" applyFill="1" applyBorder="1" applyAlignment="1">
      <alignment horizontal="center" vertical="center" wrapText="1"/>
    </xf>
    <xf numFmtId="0" fontId="36" fillId="23" borderId="45" xfId="2" applyFont="1" applyFill="1" applyBorder="1" applyAlignment="1">
      <alignment horizontal="center" vertical="center" wrapText="1"/>
    </xf>
    <xf numFmtId="0" fontId="36" fillId="23" borderId="54" xfId="2" applyFont="1" applyFill="1" applyBorder="1" applyAlignment="1">
      <alignment horizontal="center" vertical="center" wrapText="1"/>
    </xf>
    <xf numFmtId="0" fontId="30" fillId="23" borderId="30" xfId="0" applyFont="1" applyFill="1" applyBorder="1" applyAlignment="1">
      <alignment horizontal="center" vertical="center" wrapText="1"/>
    </xf>
    <xf numFmtId="0" fontId="30" fillId="23" borderId="2" xfId="0" applyFont="1" applyFill="1" applyBorder="1" applyAlignment="1">
      <alignment horizontal="center" vertical="center" wrapText="1"/>
    </xf>
    <xf numFmtId="0" fontId="33" fillId="22" borderId="0" xfId="0" applyFont="1" applyFill="1" applyAlignment="1">
      <alignment horizontal="left" vertical="center"/>
    </xf>
    <xf numFmtId="0" fontId="31" fillId="22" borderId="49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0" fillId="13" borderId="4" xfId="0" applyFont="1" applyFill="1" applyBorder="1" applyAlignment="1" applyProtection="1">
      <alignment horizontal="left" vertical="center" wrapText="1"/>
      <protection locked="0"/>
    </xf>
    <xf numFmtId="0" fontId="20" fillId="13" borderId="3" xfId="0" applyFont="1" applyFill="1" applyBorder="1" applyAlignment="1" applyProtection="1">
      <alignment horizontal="left" vertical="center" wrapText="1"/>
      <protection locked="0"/>
    </xf>
    <xf numFmtId="0" fontId="20" fillId="13" borderId="5" xfId="0" applyFont="1" applyFill="1" applyBorder="1" applyAlignment="1" applyProtection="1">
      <alignment horizontal="left" vertical="center" wrapText="1"/>
      <protection locked="0"/>
    </xf>
    <xf numFmtId="0" fontId="4" fillId="13" borderId="5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 applyProtection="1">
      <alignment horizontal="left" vertical="center" wrapText="1"/>
      <protection locked="0"/>
    </xf>
    <xf numFmtId="0" fontId="4" fillId="13" borderId="3" xfId="0" applyFont="1" applyFill="1" applyBorder="1" applyAlignment="1" applyProtection="1">
      <alignment horizontal="left" vertical="center" wrapText="1"/>
      <protection locked="0"/>
    </xf>
    <xf numFmtId="0" fontId="4" fillId="13" borderId="5" xfId="0" applyFont="1" applyFill="1" applyBorder="1" applyAlignment="1" applyProtection="1">
      <alignment horizontal="left" vertical="center" wrapText="1"/>
      <protection locked="0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wrapText="1"/>
    </xf>
    <xf numFmtId="0" fontId="4" fillId="6" borderId="5" xfId="0" applyFont="1" applyFill="1" applyBorder="1" applyAlignment="1">
      <alignment horizontal="left" wrapText="1"/>
    </xf>
    <xf numFmtId="0" fontId="5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29" fillId="0" borderId="4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0" fillId="6" borderId="4" xfId="0" applyFont="1" applyFill="1" applyBorder="1" applyAlignment="1" applyProtection="1">
      <alignment horizontal="left" vertical="center" wrapText="1"/>
      <protection locked="0"/>
    </xf>
    <xf numFmtId="0" fontId="20" fillId="6" borderId="3" xfId="0" applyFont="1" applyFill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 applyProtection="1">
      <alignment horizontal="left"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44" fontId="4" fillId="4" borderId="11" xfId="0" applyNumberFormat="1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44" fontId="4" fillId="4" borderId="13" xfId="0" applyNumberFormat="1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19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wrapText="1"/>
    </xf>
    <xf numFmtId="0" fontId="1" fillId="10" borderId="17" xfId="0" applyFont="1" applyFill="1" applyBorder="1" applyAlignment="1">
      <alignment horizont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44" fontId="4" fillId="24" borderId="11" xfId="0" applyNumberFormat="1" applyFont="1" applyFill="1" applyBorder="1" applyAlignment="1">
      <alignment horizontal="center" vertical="center"/>
    </xf>
    <xf numFmtId="44" fontId="4" fillId="24" borderId="2" xfId="0" applyNumberFormat="1" applyFont="1" applyFill="1" applyBorder="1" applyAlignment="1">
      <alignment horizontal="center" vertical="center"/>
    </xf>
    <xf numFmtId="44" fontId="4" fillId="24" borderId="13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44" fontId="4" fillId="2" borderId="11" xfId="0" applyNumberFormat="1" applyFont="1" applyFill="1" applyBorder="1" applyAlignment="1">
      <alignment horizontal="left" vertical="center"/>
    </xf>
    <xf numFmtId="44" fontId="4" fillId="2" borderId="2" xfId="0" applyNumberFormat="1" applyFont="1" applyFill="1" applyBorder="1" applyAlignment="1">
      <alignment horizontal="left" vertical="center"/>
    </xf>
    <xf numFmtId="44" fontId="4" fillId="2" borderId="28" xfId="0" applyNumberFormat="1" applyFont="1" applyFill="1" applyBorder="1" applyAlignment="1">
      <alignment horizontal="left" vertical="center"/>
    </xf>
    <xf numFmtId="0" fontId="25" fillId="10" borderId="14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wrapText="1"/>
    </xf>
    <xf numFmtId="0" fontId="25" fillId="10" borderId="17" xfId="0" applyFont="1" applyFill="1" applyBorder="1" applyAlignment="1">
      <alignment horizont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left" vertical="center" wrapText="1"/>
    </xf>
    <xf numFmtId="0" fontId="11" fillId="11" borderId="21" xfId="0" applyFont="1" applyFill="1" applyBorder="1" applyAlignment="1">
      <alignment horizontal="left" vertical="center" wrapText="1"/>
    </xf>
    <xf numFmtId="0" fontId="11" fillId="11" borderId="19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44" fontId="4" fillId="0" borderId="30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28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44" fontId="0" fillId="2" borderId="30" xfId="0" applyNumberForma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0" fillId="2" borderId="28" xfId="0" applyNumberForma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horizontal="left" vertical="center" wrapText="1"/>
    </xf>
    <xf numFmtId="44" fontId="4" fillId="2" borderId="30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44" fontId="4" fillId="2" borderId="28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19" fillId="11" borderId="19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wrapText="1"/>
    </xf>
    <xf numFmtId="0" fontId="10" fillId="10" borderId="17" xfId="0" applyFont="1" applyFill="1" applyBorder="1" applyAlignment="1">
      <alignment horizontal="center" wrapText="1"/>
    </xf>
    <xf numFmtId="0" fontId="19" fillId="11" borderId="18" xfId="0" applyFon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 wrapText="1"/>
    </xf>
    <xf numFmtId="0" fontId="19" fillId="11" borderId="36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left" vertical="center" wrapText="1"/>
    </xf>
    <xf numFmtId="0" fontId="11" fillId="11" borderId="37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Salida" xfId="2" builtinId="21"/>
  </cellStyles>
  <dxfs count="8"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/Documents/RESPALDO%20LAPTOP%20ASUS/Escritorio/escritorio%202019/Presupuesto%202020%20JBA/M.%20matriz%20de%20Planificacion%20JBA%202019-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2%20MATRIZ%20LAUREL%20PROPUESTA%20Y%20MODELO%20GESTI&#211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/Downloads/V.1%20MATRTIZ%20DEL%20MODELO%20DE%20GESTION%20SIGAD%202023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/Documents/RESPALDO%20LAPTOP%20ASUS/Escritorio/PROCESO%20INICIAL%20PDOT%20LAUREL%202023/Productos%20del%20PDOT%20Entregable/2024%203er%20SEMESTRE%20%20Laurel%20%20MATRTIZ%20AUDITORIA%20Y%20POA%20MODELO%20DE%20GESTI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5c72c67f91baed6/Escritorio/PRESUPUESTO%202025/PRESUPUESTO%20A&#209;O%202025%20ENERO.xlsx" TargetMode="External"/><Relationship Id="rId1" Type="http://schemas.openxmlformats.org/officeDocument/2006/relationships/externalLinkPath" Target="https://d.docs.live.net/35c72c67f91baed6/Escritorio/PRESUPUESTO%202025/PRESUPUESTO%20A&#209;O%202025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estion "/>
      <sheetName val="Meta 1"/>
      <sheetName val="Meta 2 "/>
      <sheetName val="Lineamientos "/>
      <sheetName val="G. de la Inversion de la asambl"/>
      <sheetName val="Multi-votacion "/>
      <sheetName val="H. Multivotacion para ciudadano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stesis de pro y poten C F. A"/>
      <sheetName val="Hoja5"/>
      <sheetName val="Hoja6"/>
      <sheetName val="Sistesis de pro y pot AH "/>
      <sheetName val="Hoja7"/>
      <sheetName val="Hoja8"/>
      <sheetName val="T1. Inventario de información"/>
      <sheetName val="T2. Sistematización potencialid"/>
      <sheetName val="T3. Sistematización problemas"/>
      <sheetName val="T4. Priorización problemas"/>
      <sheetName val="T5. Priorización potencialidad"/>
      <sheetName val="T6. Prioridad alta-media"/>
      <sheetName val="T7.Visión y obj des"/>
      <sheetName val="T8. Objetivos de desarrollo"/>
      <sheetName val="T9. Análsis funcional prov "/>
      <sheetName val="T10. Análisis funcional can_par"/>
      <sheetName val="11.Obj G, politicas, metas"/>
      <sheetName val="T12. Planes-program-proyect"/>
      <sheetName val="T13. Alineación otros instrumen"/>
      <sheetName val="T14. Plan programa proyecto"/>
      <sheetName val="Matriz SIGAD"/>
      <sheetName val="T15. Iniciativas de articulació"/>
      <sheetName val="T16. Formas de gestión"/>
      <sheetName val="Banco de Proyectos 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E5" t="str">
            <v>IFA2: Porcentaje de comunidades capacitadas en resiliencia frente a eventos climáticos extremos:</v>
          </cell>
          <cell r="F5" t="str">
            <v>MFA2:Al 2025, Desarrollar un programa de capacitación que fortalezca las habilidades de resiliencia de al menos el 60% de las comunidades de la parroquia frente a eventos climáticos extremos.</v>
          </cell>
          <cell r="G5">
            <v>0</v>
          </cell>
          <cell r="H5">
            <v>2022</v>
          </cell>
          <cell r="I5">
            <v>0.2</v>
          </cell>
          <cell r="J5">
            <v>0.2</v>
          </cell>
        </row>
        <row r="6">
          <cell r="E6" t="str">
            <v xml:space="preserve">IFA3: Porcentaje de agricultores capacitados en prácticas agrícolas sostenibles </v>
          </cell>
          <cell r="F6" t="str">
            <v>MFA3:Al 2027, capacitar al 30% de los agricultores de la parroquia en prácticas agrícolas sostenibles para la  implementación de sistemas agroforestales y silvopastoriles</v>
          </cell>
          <cell r="G6">
            <v>0</v>
          </cell>
          <cell r="H6">
            <v>2025</v>
          </cell>
          <cell r="I6">
            <v>0.15</v>
          </cell>
          <cell r="J6">
            <v>0.15</v>
          </cell>
        </row>
        <row r="7">
          <cell r="E7" t="str">
            <v>IFA4: Porcentaje de pesticidas y agroquímicos sustituidos por insumos agroecológicos producidos en la biofábrica.</v>
          </cell>
          <cell r="F7" t="str">
            <v>MFA4: Al 2027, establecer al menos tres biofábrica en la parroquia que produzca insumos agroecológicos para sustituir el 50% de los pesticidas y agroquímicos utilizados actualmente en la agricultura local.</v>
          </cell>
          <cell r="G7">
            <v>0</v>
          </cell>
          <cell r="H7">
            <v>2024</v>
          </cell>
          <cell r="I7">
            <v>1</v>
          </cell>
          <cell r="J7">
            <v>1</v>
          </cell>
        </row>
        <row r="8">
          <cell r="E8" t="str">
            <v>IFA5: Porcentaje de reducción de sedimentos en las fuentes de agua secundarias de la parroquia</v>
          </cell>
          <cell r="F8" t="str">
            <v xml:space="preserve">MFA5: Al 2027, reducir en un 65% la acumulación de sedimentos en las fuentes de agua secundarias de la parroquia y mejorar el flujo de agua disponible para cultivos y consumo humano. </v>
          </cell>
          <cell r="G8">
            <v>0.05</v>
          </cell>
          <cell r="H8">
            <v>2024</v>
          </cell>
          <cell r="I8">
            <v>0.2</v>
          </cell>
          <cell r="J8">
            <v>0.2</v>
          </cell>
          <cell r="K8">
            <v>0.2</v>
          </cell>
        </row>
        <row r="9">
          <cell r="E9" t="str">
            <v>IFA6: Porcentaje de reducción de sedimentos en las fuentes de agua secundarias de la parroquia</v>
          </cell>
          <cell r="F9" t="str">
            <v>MFA6:Constituir y fortalecer al menos 5 juntas de riego y drenaje  en la parroquia El Laurel</v>
          </cell>
          <cell r="G9">
            <v>0</v>
          </cell>
          <cell r="H9">
            <v>2024</v>
          </cell>
          <cell r="I9">
            <v>5</v>
          </cell>
        </row>
        <row r="10">
          <cell r="E10" t="str">
            <v xml:space="preserve">IFA7:Metros cuadrados de espacio verde por habitante en la parroquia.
</v>
          </cell>
          <cell r="F10" t="str">
            <v xml:space="preserve">MFA7:Al 2027, incrementar el índice de verde urbano a al menos 5 m² por habitante en la parroquia </v>
          </cell>
          <cell r="G10">
            <v>0.6</v>
          </cell>
          <cell r="H10">
            <v>2025</v>
          </cell>
          <cell r="I10">
            <v>2.2000000000000002</v>
          </cell>
        </row>
        <row r="11">
          <cell r="E11" t="str">
            <v xml:space="preserve"> IAH1: número de espacios construidos y equipados en comparación con la meta establecida.</v>
          </cell>
          <cell r="F11" t="str">
            <v xml:space="preserve">MAH1 :Al 2027 Construir y equipar al menos 9 nuevos espacios en los asentamientos rurales y en la cabecera parroquial </v>
          </cell>
          <cell r="G11">
            <v>1</v>
          </cell>
          <cell r="H11">
            <v>2022</v>
          </cell>
          <cell r="I11">
            <v>1</v>
          </cell>
          <cell r="J11">
            <v>1</v>
          </cell>
        </row>
        <row r="12">
          <cell r="E12" t="str">
            <v xml:space="preserve"> IAH2: Porcentaje de equipamientos en áreas recreativas, deportivas y sociales que han sido repotenciados y que ahora se encuentran en condiciones óptimas (buenas).</v>
          </cell>
          <cell r="F12" t="str">
            <v>MAH2 :Mejorar las condiciones del 60% de los equipamientos existentes en áreas recreativas, deportivas y sociales de la parroquia El Laurel</v>
          </cell>
          <cell r="G12">
            <v>0.1</v>
          </cell>
          <cell r="H12">
            <v>2022</v>
          </cell>
          <cell r="I12">
            <v>0.1</v>
          </cell>
          <cell r="J12">
            <v>0.1</v>
          </cell>
          <cell r="K12">
            <v>0.1</v>
          </cell>
          <cell r="L12">
            <v>0.1</v>
          </cell>
        </row>
        <row r="13">
          <cell r="E13" t="str">
            <v>IAH3: Porcentaje de kilómetros de vías rurales rehabilitadas y mejoradas sobre el total de kilómetros deteriorados.</v>
          </cell>
          <cell r="F13" t="str">
            <v xml:space="preserve">MAH3: Al 2027 Rehabilitar y mejorar del 10% al 50%  la infraestructura vial rural en la parroquia El Laurel </v>
          </cell>
          <cell r="G13">
            <v>0.1</v>
          </cell>
          <cell r="H13">
            <v>2023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</row>
        <row r="14">
          <cell r="E14" t="str">
            <v>IAH4:Número de puentes carrozables con mantenimiento preventivo y correctivo completado.</v>
          </cell>
          <cell r="F14" t="str">
            <v xml:space="preserve">MAH4: Alcanzar  al 2027 el 50% de mantenimiento preventivo y correctivo en loa puentes carrozables </v>
          </cell>
          <cell r="G14">
            <v>0</v>
          </cell>
          <cell r="H14">
            <v>2025</v>
          </cell>
          <cell r="I14">
            <v>0.25</v>
          </cell>
          <cell r="J14">
            <v>0.25</v>
          </cell>
        </row>
        <row r="15">
          <cell r="E15" t="str">
            <v xml:space="preserve">IAH5: Porcentaje de la vía con carril exclusivo para ciclistas construido con sus respectivas señaleticas. </v>
          </cell>
          <cell r="F15" t="str">
            <v xml:space="preserve">MAH5: Construir al 2027  un carril exclusivo de 5 Km  para ciclistas  instalar señalización vial adecuada y  al menos 3 cruces peatonales seguros en el desvio la Lorena ( Rcto Rio Nuevo - Cabecera Parroquial) </v>
          </cell>
          <cell r="G15">
            <v>0</v>
          </cell>
          <cell r="H15">
            <v>2025</v>
          </cell>
          <cell r="I15">
            <v>2.5</v>
          </cell>
          <cell r="J15">
            <v>2.5</v>
          </cell>
        </row>
        <row r="16">
          <cell r="E16" t="str">
            <v>IAH6:Número de paradas de autobús construidas con señalización y áreas de espera seguras y accesibles</v>
          </cell>
          <cell r="G16">
            <v>0</v>
          </cell>
          <cell r="H16">
            <v>2025</v>
          </cell>
          <cell r="I16">
            <v>5</v>
          </cell>
        </row>
        <row r="17">
          <cell r="E17" t="str">
            <v>IAH7:Porcentaje de vías con señalización instalada</v>
          </cell>
          <cell r="F17" t="str">
            <v>MAH7: Al 2027 Instalar un sistema integral de señalización de tránsito en un 60% de las vías principales en la Parroquia El Laurel y el Recinto Yurima, adaptado a las necesidades y expectativas de la comunidad y usuarios de las vías,</v>
          </cell>
          <cell r="G17">
            <v>0.2</v>
          </cell>
          <cell r="H17">
            <v>2025</v>
          </cell>
          <cell r="I17">
            <v>0.2</v>
          </cell>
        </row>
        <row r="18">
          <cell r="E18" t="str">
            <v xml:space="preserve">IAH8:Porcentaje de recintos, caseríos y calles con señalética mejorada y colocada: </v>
          </cell>
          <cell r="F18" t="str">
            <v>MAH8: Al 2027  Mejorar y colocar señalética en el 100% de los recintos, caseríos y calles principales de la Parroquia El Laurel, con el objetivo de incrementar la seguridad vial y la calidad de vida de los residentes y visitantes,</v>
          </cell>
          <cell r="G18">
            <v>0.4</v>
          </cell>
          <cell r="H18">
            <v>2024</v>
          </cell>
          <cell r="I18">
            <v>0.2</v>
          </cell>
          <cell r="J18">
            <v>0.2</v>
          </cell>
        </row>
        <row r="19">
          <cell r="E19" t="str">
            <v>IDSC1.Porcentaje de mujeres montubias y personas GLBTI+ que participan activamente</v>
          </cell>
          <cell r="F19" t="str">
            <v>MSC1. Alcanzar un aumento del 15% en el porcentaje de mujeres montubias y personas GLBTI+ que participan activamente en espacios de toma de decisiones a nivel comunitario y local en la parroquia El Laurel para el año 2027.</v>
          </cell>
          <cell r="G19">
            <v>0</v>
          </cell>
          <cell r="H19">
            <v>2024</v>
          </cell>
          <cell r="I19">
            <v>0.05</v>
          </cell>
          <cell r="J19">
            <v>0.05</v>
          </cell>
          <cell r="K19">
            <v>0.05</v>
          </cell>
        </row>
        <row r="20">
          <cell r="E20" t="str">
            <v>IDSC2.Número de  Emprendimientos  implementados o fortalecidos  Productivos Liderados por Mujeres Rurales</v>
          </cell>
          <cell r="F20" t="str">
            <v>MSC2.Implementar y fortalecer un total de 190 emprendimientos productivos liderados por mujeres rurales en la parroquia El Laurel, al 2027</v>
          </cell>
          <cell r="G20">
            <v>0</v>
          </cell>
          <cell r="H20">
            <v>2022</v>
          </cell>
          <cell r="I20">
            <v>35</v>
          </cell>
          <cell r="J20">
            <v>35</v>
          </cell>
          <cell r="K20">
            <v>40</v>
          </cell>
        </row>
        <row r="21">
          <cell r="E21" t="str">
            <v>IDSC3.Porcentaje de personas adultas mayores, con discapacidad y con enfermedades catastróficas que acceden a los servicios de protección, apoyo, rehabilitación e inclusión social.</v>
          </cell>
          <cell r="F21" t="str">
            <v xml:space="preserve">MSC3.Al 2027, aumentar del 10% al 50% el acceso a servicios de protección, apoyo, rehabilitación e inclusión social para las personas adultas mayores, personas con discapacidad y personas con enfermedades catastróficas en la parroquia Laurel. </v>
          </cell>
          <cell r="G21">
            <v>0.1</v>
          </cell>
          <cell r="H21">
            <v>2023</v>
          </cell>
          <cell r="I21">
            <v>10</v>
          </cell>
          <cell r="J21">
            <v>10</v>
          </cell>
          <cell r="K21">
            <v>10</v>
          </cell>
          <cell r="L21">
            <v>10</v>
          </cell>
        </row>
        <row r="22">
          <cell r="E22" t="str">
            <v>IDSC4.Número de convenios interinstitucionales firmados para mejorar la cobertura y los servicios destinados a grupos vulnerables.</v>
          </cell>
          <cell r="F22" t="str">
            <v>MSC4.Al 2027, firmar un total de 12 convenios interinstitucionales para coordinar y ampliar la cobertura y calidad de los servicios dirigidos a la mejora de la calidad de vida de los grupos vulnerables en la parroquia El Laurel.</v>
          </cell>
          <cell r="G22">
            <v>2</v>
          </cell>
          <cell r="H22">
            <v>2023</v>
          </cell>
          <cell r="I22">
            <v>3</v>
          </cell>
          <cell r="J22">
            <v>3</v>
          </cell>
          <cell r="K22">
            <v>2</v>
          </cell>
          <cell r="L22">
            <v>2</v>
          </cell>
        </row>
        <row r="23">
          <cell r="E23" t="str">
            <v>IDSC5. Porcentaje de la población con bajo nivel de habilidades y conocimientos básicos en el uso de tecnologías de la información y comunicación (TIC) en la parroquia El Laure</v>
          </cell>
          <cell r="F23" t="str">
            <v>MSC5.Reducir el porcentaje de población con bajo nivel de habilidades y conocimientos básicos en el uso de tecnologías de la información y comunicación (TIC) en la parroquia El Laurel del 22,8% al 12,88% para el año 2027.</v>
          </cell>
          <cell r="G23">
            <v>22.580000000000002</v>
          </cell>
          <cell r="H23">
            <v>2023</v>
          </cell>
          <cell r="K23">
            <v>-6.44</v>
          </cell>
          <cell r="L23">
            <v>-9.66</v>
          </cell>
        </row>
        <row r="24">
          <cell r="E24" t="str">
            <v xml:space="preserve">IDSC6.Número de reuniones formales de la mesa de coordinación intersectorial </v>
          </cell>
          <cell r="F24" t="str">
            <v xml:space="preserve">MSC6.Al 2027  se han desarrallado  9  reuniones formales de coordinación mesa de coordinación intersectorial para la prevención y reducción de la desnutrición crónica infantil (DCI) en la parroquia El Laurel. </v>
          </cell>
          <cell r="G24">
            <v>1</v>
          </cell>
          <cell r="H24">
            <v>2024</v>
          </cell>
          <cell r="K24">
            <v>3</v>
          </cell>
          <cell r="L24">
            <v>3</v>
          </cell>
          <cell r="M24">
            <v>3</v>
          </cell>
        </row>
        <row r="25">
          <cell r="E25" t="str">
            <v>IDSC7.Porcentaje de niños y niñas de 4 a 10 años que participan en espacios que promueven el acceso a servicios de protección y apoyo.</v>
          </cell>
          <cell r="F25" t="str">
            <v xml:space="preserve"> MSC7.Aumentar del 40% al 60% la participación de niños y niñas de 4 a 10 años en espacios que promueven el acceso a servicios de protección y apoyo en la parroquia El Laurel para el año 2027.</v>
          </cell>
          <cell r="G25">
            <v>0.1</v>
          </cell>
          <cell r="H25">
            <v>2022</v>
          </cell>
          <cell r="K25">
            <v>0.1</v>
          </cell>
          <cell r="L25">
            <v>0.1</v>
          </cell>
        </row>
        <row r="26">
          <cell r="E26" t="str">
            <v>IDSC8.Porcentaje de adolescentes y jóvenes que participan en los programas y actividades.</v>
          </cell>
          <cell r="F26" t="str">
            <v xml:space="preserve"> MSC8.Al 2027, alcanzar una participación del 25% de la población de adolescentes y jóvenes de la parroquia El Laurel en programas educativos, apoyo psicosocial y actividades recreativas diseñadas para reducir los factores de riesgo asociados con el consumo de drogas.</v>
          </cell>
          <cell r="G26">
            <v>0</v>
          </cell>
          <cell r="H26">
            <v>2025</v>
          </cell>
          <cell r="I26">
            <v>12.5</v>
          </cell>
          <cell r="J26">
            <v>12.5</v>
          </cell>
        </row>
        <row r="27">
          <cell r="E27" t="str">
            <v>IDSC9.Número de proyectos implementados que fomentan la participación en actividades deportivas, recreativas y culturales.</v>
          </cell>
          <cell r="F27" t="str">
            <v>MSC9: Al  2027, desarrollar e implementar 5 proyectos que incentiven la participación de niños, niñas, adolescentes, jóvenes y la ciudadanía en actividades deportivas, recreativas y culturales, promoviendo el buen uso del tiempo libre en la parroquia El Laurel.</v>
          </cell>
          <cell r="G27">
            <v>0</v>
          </cell>
          <cell r="H27">
            <v>2022</v>
          </cell>
          <cell r="I27">
            <v>1</v>
          </cell>
          <cell r="J27">
            <v>1</v>
          </cell>
        </row>
        <row r="28">
          <cell r="E28" t="str">
            <v>IDSC10: Porcentaje de  participación de la ciudadanía en actividades para la conservación y promoción  del patrimonio inmaterial.</v>
          </cell>
          <cell r="F28" t="str">
            <v>MSC10: Al 2027, aumentar en un 60% la participación de la ciudadanía en actividades destinadas a conservar y promover las expresiones culturales y tradiciones del patrimonio inmaterial de la parroquia El Laurel.</v>
          </cell>
          <cell r="G28">
            <v>10</v>
          </cell>
          <cell r="H28">
            <v>2022</v>
          </cell>
          <cell r="I28">
            <v>10</v>
          </cell>
          <cell r="J28">
            <v>10</v>
          </cell>
          <cell r="K28">
            <v>10</v>
          </cell>
          <cell r="L28">
            <v>10</v>
          </cell>
          <cell r="M28">
            <v>10</v>
          </cell>
        </row>
        <row r="29">
          <cell r="E29" t="str">
            <v xml:space="preserve">IDSC11; Número de organizaciones comunitarias montubias conformadas en la parroquia El Laurel </v>
          </cell>
          <cell r="F29" t="str">
            <v>MSC11: Al 2026, se logra conformar  16 organizaciones comunitarias montubias en la parroquia El Laurel,  fortaleciendo sus formas tradicionales de gobierno, organización y toma de decisiones.</v>
          </cell>
          <cell r="G29">
            <v>0</v>
          </cell>
          <cell r="H29">
            <v>2024</v>
          </cell>
          <cell r="I29">
            <v>8</v>
          </cell>
          <cell r="J29">
            <v>8</v>
          </cell>
        </row>
        <row r="30">
          <cell r="E30" t="str">
            <v>IDSC12 Numero de  Publicaciones o archivos digitales y físicos de los relatos y tradiciones recuperadas.</v>
          </cell>
          <cell r="F30" t="str">
            <v xml:space="preserve">MSC12: AL 2027 se ha logrado recuperar y documentar al menos 50 relatos, historias y tradiciones orales de los habitantes de la parroquia El Laurel. </v>
          </cell>
          <cell r="G30">
            <v>0</v>
          </cell>
          <cell r="H30">
            <v>2025</v>
          </cell>
          <cell r="I30">
            <v>25</v>
          </cell>
          <cell r="J30">
            <v>25</v>
          </cell>
        </row>
        <row r="31">
          <cell r="E31" t="str">
            <v>IDSC13:  Numero de  personas que han participado de los espacios de capacitación para el desarrollo de habilidades técnicas y profesionales.</v>
          </cell>
          <cell r="F31" t="str">
            <v>MSC13: Al  2027, se han creado al menos 3 espacios de capacitación en la parroquia El Laurel, para la formación de 200 personas en habilidades técnicas y profesionales.</v>
          </cell>
          <cell r="G31">
            <v>0</v>
          </cell>
          <cell r="H31">
            <v>2024</v>
          </cell>
          <cell r="I31">
            <v>1</v>
          </cell>
          <cell r="J31">
            <v>1</v>
          </cell>
        </row>
        <row r="32">
          <cell r="E32" t="str">
            <v>IDEP1: Porcentaje de la PEA participa de practicas agricolas sostenibles a traves de  bioemprendimientos</v>
          </cell>
          <cell r="F32" t="str">
            <v>MEP1:Al 2027 el 10% de la Población Económicamente Activa (PEA) agrícola de la parroquia habrá implementado prácticas de agricultura orgánica y sostenible a través de bioemprendimientos</v>
          </cell>
          <cell r="G32">
            <v>0</v>
          </cell>
          <cell r="H32">
            <v>2025</v>
          </cell>
          <cell r="I32">
            <v>1</v>
          </cell>
          <cell r="J32">
            <v>1</v>
          </cell>
        </row>
        <row r="33">
          <cell r="E33" t="str">
            <v>IDEP2: Número de nuevos agroemprendimientos establecidos en la parroquia.</v>
          </cell>
          <cell r="F33" t="str">
            <v xml:space="preserve">MEP2:Al 2027 Establecer y fortalecer al menos 10 agroemprendimientos resilientes y sostenibles en la Parroquia El  Laurel </v>
          </cell>
          <cell r="G33">
            <v>0</v>
          </cell>
          <cell r="H33">
            <v>2025</v>
          </cell>
          <cell r="I33">
            <v>5</v>
          </cell>
          <cell r="J33">
            <v>5</v>
          </cell>
        </row>
        <row r="34">
          <cell r="E34" t="str">
            <v>IDEP3: Porcentaje de la Población Económicamente Activa (PEA) vinculada a la agricultura que ha recibido capacitación en el uso de drones y tecnologías avanzadas para la optimización de la producción agrícola.</v>
          </cell>
          <cell r="F34" t="str">
            <v>MEP3:Al 2026, capacitar entre el 0.1% y el 5% de la Población Económicamente Activa (PEA) vinculada a la agricultura en el uso de drones y tecnologías avanzadas para la optimización de la producción agrícola</v>
          </cell>
          <cell r="G34">
            <v>0</v>
          </cell>
          <cell r="H34">
            <v>2024</v>
          </cell>
          <cell r="I34">
            <v>0.02</v>
          </cell>
          <cell r="J34">
            <v>0.02</v>
          </cell>
        </row>
        <row r="35">
          <cell r="E35" t="str">
            <v>IDEP4: Porcentaje de incremento en el rendimiento de la producción de arroz en los campos donde se han implementado las nuevas prácticas.</v>
          </cell>
          <cell r="F35" t="str">
            <v xml:space="preserve">MEP4:Al 2027  Incrementar el rendimiento de la producción de arroz en un 15% en los campos donde se han implementado las nuevas prácticas de manejo sostenible del suelo, uso de semillas de alta calidad, fertilización adecuada y control biológico de plagas </v>
          </cell>
          <cell r="G35">
            <v>0</v>
          </cell>
          <cell r="H35">
            <v>2024</v>
          </cell>
          <cell r="I35">
            <v>5</v>
          </cell>
          <cell r="J35">
            <v>5</v>
          </cell>
        </row>
        <row r="36">
          <cell r="E36" t="str">
            <v>IDEP5:Porcentaje de incremento en el reconocimiento y valoración del papel de las mujeres en actividades agroproductivas.</v>
          </cell>
          <cell r="F36" t="str">
            <v>MEP5:  Al 2027 Aumentar en un 15% el reconocimiento del papel de las mujeres en las actividades agroproductivas dentro de la economía familiar y campesina en El Laurel</v>
          </cell>
          <cell r="G36">
            <v>0</v>
          </cell>
          <cell r="I36">
            <v>5</v>
          </cell>
          <cell r="J36">
            <v>5</v>
          </cell>
          <cell r="K36">
            <v>5</v>
          </cell>
        </row>
        <row r="37">
          <cell r="E37" t="str">
            <v>IDEP6:Porcentaje de mujeres capacitadas y número de nuevos proyectos agroproductivos implementados.</v>
          </cell>
          <cell r="F37" t="str">
            <v>MEP6: Al 2027 Capacitar al 30% de las mujeres y jóvenes  de la PEA  interesadas en emprendimientos agroproductivos y apoyar la implementación de al menos 15 nuevos proyectos agroproductivos liderados por mujeres</v>
          </cell>
          <cell r="G37">
            <v>0</v>
          </cell>
          <cell r="H37">
            <v>2025</v>
          </cell>
          <cell r="I37">
            <v>0.15</v>
          </cell>
          <cell r="J37">
            <v>0.15</v>
          </cell>
        </row>
        <row r="38">
          <cell r="E38" t="str">
            <v>IDEP7: Porcentaje de productores ganaderos capacitados en nuevas prácticas y técnicas.</v>
          </cell>
          <cell r="F38" t="str">
            <v>MEP7: Al 2027 Capacitar al 30% de los productores ganaderos beneficiados en prácticas mejoradas de manejo, optimización de insumos y comercialización</v>
          </cell>
          <cell r="G38">
            <v>0</v>
          </cell>
          <cell r="H38">
            <v>2024</v>
          </cell>
          <cell r="I38">
            <v>0.1</v>
          </cell>
          <cell r="J38">
            <v>0.1</v>
          </cell>
        </row>
        <row r="39">
          <cell r="E39" t="str">
            <v xml:space="preserve">IDEP8: Numero de proyecto que promocionan el turismo local  </v>
          </cell>
          <cell r="F39" t="str">
            <v xml:space="preserve">MEP8: Al 2027 , Realizar al menos 5  proyectos que promocionen los atractivos turisticos   de la parroquia El Laurel  </v>
          </cell>
          <cell r="G39">
            <v>0</v>
          </cell>
          <cell r="H39">
            <v>2022</v>
          </cell>
          <cell r="I39">
            <v>1</v>
          </cell>
          <cell r="J39">
            <v>1</v>
          </cell>
          <cell r="K39">
            <v>1</v>
          </cell>
        </row>
        <row r="40">
          <cell r="E40" t="str">
            <v>IDEP9: Número de nuevas asociaciones agroproductivas formalizadas.</v>
          </cell>
          <cell r="F40" t="str">
            <v>MEP9: Al 2025 , Establecer y formalizar al menos 20  asociaciones agroproductivas en la Parroquia El Laurel</v>
          </cell>
          <cell r="G40">
            <v>0</v>
          </cell>
          <cell r="H40">
            <v>2023</v>
          </cell>
          <cell r="I40">
            <v>10</v>
          </cell>
          <cell r="J40">
            <v>10</v>
          </cell>
        </row>
        <row r="41">
          <cell r="E41" t="str">
            <v>IDEP10: Porcentaje de artesanos locales capacitados en técnicas avanzadas.</v>
          </cell>
          <cell r="F41" t="str">
            <v xml:space="preserve">MEP10: Al 2027 fortalecer las capacidades y habilidades del 40%  de los artesanos locales en técnicas avanzadas de producción artesanal </v>
          </cell>
          <cell r="G41">
            <v>0</v>
          </cell>
          <cell r="H41">
            <v>2025</v>
          </cell>
          <cell r="I41">
            <v>0.2</v>
          </cell>
          <cell r="J41">
            <v>0.2</v>
          </cell>
        </row>
        <row r="42">
          <cell r="E42" t="str">
            <v>IDPI1. Porcentaje de procesos administrativos y financieros regulados</v>
          </cell>
          <cell r="F42" t="str">
            <v xml:space="preserve">MPI1: Al 2027, incrementar del 30% al 90% la cantidad de procesos administrativos y financieros regulados correctamente mediante la aplicación efectiva de las normativas que regulan al GAD Parroquial El Laurel.
</v>
          </cell>
          <cell r="G42">
            <v>40</v>
          </cell>
          <cell r="H42">
            <v>2022</v>
          </cell>
          <cell r="I42">
            <v>10</v>
          </cell>
          <cell r="J42">
            <v>10</v>
          </cell>
        </row>
        <row r="43">
          <cell r="E43" t="str">
            <v>IDPI2. Porcentaje de Información Publicada que se encuentra publicada en el sistema de gestión en comparación con la cantidad total de información que se debe publicar.</v>
          </cell>
          <cell r="F43" t="str">
            <v xml:space="preserve">MPI2: Al 2027, alcanzar el 85% de la publicacion  de la  información pública del GAD Parroquial  de manera oportuna y accesible en el sistema de gestión implementado. 
</v>
          </cell>
          <cell r="G43">
            <v>10</v>
          </cell>
          <cell r="H43">
            <v>2024</v>
          </cell>
          <cell r="I43">
            <v>25</v>
          </cell>
          <cell r="J43">
            <v>25</v>
          </cell>
          <cell r="K43">
            <v>25</v>
          </cell>
        </row>
        <row r="44">
          <cell r="E44" t="str">
            <v>IDPI3. Porcentaje de Documentos Emitidos Dentro del Plazo</v>
          </cell>
          <cell r="F44" t="str">
            <v>MPI3: Al 2027, incrementar del 10% al 95% el porcentaje de resoluciones, acuerdos y reglamentos emitidos dentro de los plazos establecidos, en conformidad con la normativa que regula la gestión del GAD Parroquia</v>
          </cell>
          <cell r="G44">
            <v>20</v>
          </cell>
          <cell r="H44">
            <v>2024</v>
          </cell>
          <cell r="I44">
            <v>25</v>
          </cell>
          <cell r="J44">
            <v>25</v>
          </cell>
          <cell r="K44">
            <v>25</v>
          </cell>
        </row>
        <row r="45">
          <cell r="E45" t="str">
            <v>IDPI4. Porcentaje de Servidores Públicos Capacitados</v>
          </cell>
          <cell r="F45" t="str">
            <v>MPI4: Al  2027, elevar del 30% al 90% el porcentaje de servidores públicos de la Parroquia El Laurel que hayan completado programas de formación y capacitación continua, para mejorar sus competencia y desempeño en el cumplimiento de sus funciones."</v>
          </cell>
          <cell r="G45">
            <v>0.3</v>
          </cell>
          <cell r="H45">
            <v>2024</v>
          </cell>
          <cell r="I45">
            <v>20</v>
          </cell>
          <cell r="J45">
            <v>20</v>
          </cell>
          <cell r="K45">
            <v>20</v>
          </cell>
        </row>
        <row r="46">
          <cell r="E46" t="str">
            <v>IDPI5. Porcentaje de cumplimiento con las nuevas normativas y procedimientos establecidos para el uso y control de bienes públicos y la gestión de archivos.</v>
          </cell>
          <cell r="F46" t="str">
            <v>MPI5: Al 2027, incrementar del 20% al 90% el porcentaje de cumplimiento en la regulación del uso y control de bienes públicos y en la gestión de archivos del GAD Parroquial El Laurel,</v>
          </cell>
          <cell r="G46">
            <v>0.2</v>
          </cell>
          <cell r="H46">
            <v>2025</v>
          </cell>
          <cell r="I46">
            <v>0.35</v>
          </cell>
          <cell r="J46">
            <v>0.35</v>
          </cell>
        </row>
        <row r="47">
          <cell r="E47" t="str">
            <v xml:space="preserve">IDPI6. Porcentaje de Participación Activa de los Ciudadanos en los espacios participativos </v>
          </cell>
          <cell r="F47" t="str">
            <v>MPI6: Al 2027, incrementar del 30% al 80% el porcentaje de participación activa de los ciudadanos en los espacios de gobernanza y toma de decisiones del GAD Parroquial El Laurel,</v>
          </cell>
          <cell r="G47">
            <v>0.2</v>
          </cell>
          <cell r="H47">
            <v>2024</v>
          </cell>
          <cell r="I47">
            <v>0.2</v>
          </cell>
          <cell r="J47">
            <v>0.2</v>
          </cell>
        </row>
        <row r="48">
          <cell r="E48" t="str">
            <v xml:space="preserve">IDPI7.Porcentaje de Capacitación y Preparación del COE </v>
          </cell>
          <cell r="F48" t="str">
            <v>MPI7:  Al 2027, establecer y operacionalizar el Comité de Operaciones de Emergencia (COE) con una capacidad de respuesta del 90% ante desastres y emergencias, a través de la implementación efectiva de la resolución, la capacitación de sus miembros, el desarrollo de planes de emergencia, y la realización de simulacros.</v>
          </cell>
          <cell r="G48">
            <v>0.2</v>
          </cell>
          <cell r="H48">
            <v>2023</v>
          </cell>
          <cell r="I48">
            <v>0.2</v>
          </cell>
          <cell r="J48">
            <v>0.2</v>
          </cell>
          <cell r="K48">
            <v>0.2</v>
          </cell>
          <cell r="L48">
            <v>0.1</v>
          </cell>
        </row>
      </sheetData>
      <sheetData sheetId="17" refreshError="1">
        <row r="3">
          <cell r="J3" t="str">
            <v>7. Precautelar el uso responsable de los recursos naturales con un entorno ambientalmente sostenible</v>
          </cell>
          <cell r="K3" t="str">
            <v>Incrementar el índice de Inversión en la Reducción de Riesgo cantonal de 42,47 en el año 2022 a 51,77 al 2025</v>
          </cell>
          <cell r="M3" t="str">
            <v>11. CIUDADES Y COMUNIDADES SOSTENIBLES</v>
          </cell>
        </row>
        <row r="4">
          <cell r="J4" t="str">
            <v>7. Precautelar el uso responsable de los recursos naturales con un entorno ambientalmente sostenible</v>
          </cell>
          <cell r="K4" t="str">
            <v>Incrementar el índice de Inversión en la Reducción de Riesgo cantonal de 42,47 en el año 2022 a 51,77 al 2025</v>
          </cell>
          <cell r="M4" t="str">
            <v>11. CIUDADES Y COMUNIDADES SOSTENIBLES</v>
          </cell>
        </row>
        <row r="5">
          <cell r="J5" t="str">
            <v>5. Fomentar de manera sustentable la producción mejorando los niveles de productividad.</v>
          </cell>
          <cell r="K5" t="str">
            <v>Incrementar el porcentaje de productores asociados, registrados como Agricultura Familiar Campesina que se vinculan a sistemas de comercialización de 33,7% en el año 2023 a 45,7% al 2025.</v>
          </cell>
          <cell r="M5" t="str">
            <v>2. HAMBRE CERO</v>
          </cell>
        </row>
        <row r="6">
          <cell r="J6" t="str">
            <v>5. Fomentar de manera sustentable la producción mejorando los niveles de productividad.</v>
          </cell>
          <cell r="K6" t="str">
            <v>Incrementar el número de Escuelas de Fortalecimiento Productivo Pecuario establecidas de 97 en el año 2023 a 281 al 2025</v>
          </cell>
          <cell r="M6" t="str">
            <v>2 Hambre  Cero</v>
          </cell>
        </row>
        <row r="7">
          <cell r="J7" t="str">
            <v>7. Precautelar el uso responsable de los recursos naturales con un entorno ambientalmente sostenible</v>
          </cell>
          <cell r="K7" t="str">
            <v>Incrementar la superficie potencial de riego y drenaje con viabilidad técnica de 9.402,81 ha en el año 2023 a 13.402,81 ha al 2025.</v>
          </cell>
          <cell r="M7" t="str">
            <v>6. AGUA LIMPIA Y SANEAMIENTO</v>
          </cell>
        </row>
        <row r="8">
          <cell r="J8" t="str">
            <v>7. Precautelar el uso responsable de los recursos naturales con un entorno ambientalmente sostenible</v>
          </cell>
          <cell r="K8" t="str">
            <v>Incrementar la superficie potencial de riego y drenaje con viabilidad técnica de 9.402,81 ha en el año 2023 a 13.402,81 ha al 2025.</v>
          </cell>
          <cell r="M8" t="str">
            <v>6. AGUA LIMPIA Y SANEAMIENTO</v>
          </cell>
        </row>
        <row r="9">
          <cell r="J9" t="str">
            <v>7. Precautelar el uso responsable de los recursos naturales con un entorno ambientalmente sostenible</v>
          </cell>
          <cell r="K9" t="str">
            <v>Reducir la vulnerabilidad al cambio climático en función de la capacidad adaptativa de 82,98% en el año 2023 a 82,81% al 2025.</v>
          </cell>
          <cell r="M9" t="str">
            <v>15. VIDA DE ECOSISTEMAS TERRESTRES</v>
          </cell>
        </row>
        <row r="10">
          <cell r="J10" t="str">
            <v>1. Mejorar las condiciones de vida de la población de forma integral, promoviendo el acceso equitativo a salud, vivienda y bienestar social.</v>
          </cell>
          <cell r="K10" t="str">
            <v>Reducir el déficit habitacional de vivienda de 56,71% en el año 2022 a 56,41% al 2025.</v>
          </cell>
          <cell r="M10" t="str">
            <v>11. CIUDADES Y COMUNIDADES SOSTENIBLES</v>
          </cell>
        </row>
        <row r="11">
          <cell r="J11" t="str">
            <v>1. Mejorar las condiciones de vida de la población de forma integral, promoviendo el acceso equitativo a salud, vivienda y bienestar social.</v>
          </cell>
          <cell r="K11" t="str">
            <v>Reducir el déficit habitacional de vivienda de 56,71% en el año 2022 a 56,41% al 2025.</v>
          </cell>
          <cell r="M11" t="str">
            <v>11. CIUDADES Y COMUNIDADES SOSTENIBLES</v>
          </cell>
        </row>
        <row r="12">
          <cell r="J12" t="str">
            <v>1. Mejorar las condiciones de vida de la población de forma integral, promoviendo el acceso equitativo a salud, vivienda y bienestar social.</v>
          </cell>
          <cell r="K12" t="str">
            <v>Reducir el déficit habitacional de vivienda de 56,71% en el año 2022 a 56,41% al 2025.</v>
          </cell>
          <cell r="M12" t="str">
            <v>11. CIUDADES Y COMUNIDADES SOSTENIBLES</v>
          </cell>
        </row>
        <row r="13">
          <cell r="J13" t="str">
            <v>1. Mejorar las condiciones de vida de la población de forma integral, promoviendo el acceso equitativo a salud, vivienda y bienestar social.</v>
          </cell>
          <cell r="K13" t="str">
            <v>Reducir el déficit habitacional de vivienda de 56,71% en el año 2022 a 56,41% al 2025.</v>
          </cell>
          <cell r="M13" t="str">
            <v>11. CIUDADES Y COMUNIDADES SOSTENIBLES</v>
          </cell>
        </row>
        <row r="14">
          <cell r="J14" t="str">
            <v>1. Mejorar las condiciones de vida de la población de forma integral, promoviendo el acceso equitativo a salud, vivienda y bienestar social.</v>
          </cell>
          <cell r="K14" t="str">
            <v>Reducir el déficit habitacional de vivienda de 56,71% en el año 2022 a 56,41% al 2025.</v>
          </cell>
          <cell r="M14" t="str">
            <v>11. CIUDADES Y COMUNIDADES SOSTENIBLES</v>
          </cell>
        </row>
        <row r="15">
          <cell r="K15" t="str">
            <v>Reducir el déficit habitacional de vivienda de 56,71% en el año 2022 a 56,41% al 2025.</v>
          </cell>
          <cell r="M15" t="str">
            <v>11. CIUDADES Y COMUNIDADES SOSTENIBLES</v>
          </cell>
        </row>
        <row r="16">
          <cell r="J16" t="str">
            <v>8. Impulsar la conectividad como fuente de desarrollo y crecimiento económico.</v>
          </cell>
          <cell r="K16" t="str">
            <v>Reducir la tasa de mortalidad por accidentes de tránsito in situ, de 13,37 en el 2023 a 12,66 para el 2025 por cada 100.000 habitantes.</v>
          </cell>
          <cell r="M16" t="str">
            <v>9. INDUSTRIA, INNOVACIÓN E INFRAESTRUCTURA</v>
          </cell>
        </row>
        <row r="17">
          <cell r="J17" t="str">
            <v>8. Impulsar la conectividad como fuente de desarrollo y crecimiento económico.</v>
          </cell>
          <cell r="K17" t="str">
            <v>Reducir la tasa de mortalidad por accidentes de tránsito in situ, de 13,37 en el 2023 a 12,66 para el 2025 por cada 100.000 habitantes.</v>
          </cell>
          <cell r="M17" t="str">
            <v>9. INDUSTRIA, INNOVACIÓN E INFRAESTRUCTURA</v>
          </cell>
        </row>
        <row r="18">
          <cell r="J18" t="str">
            <v>8. Impulsar la conectividad como fuente de desarrollo y crecimiento económico.</v>
          </cell>
          <cell r="K18" t="str">
            <v>Reducir la tasa de mortalidad por accidentes de tránsito in situ, de 13,37 en el 2023 a 12,66 para el 2025 por cada 100.000 habitantes.</v>
          </cell>
          <cell r="M18" t="str">
            <v>3. SALUD Y BIENESTAR</v>
          </cell>
        </row>
        <row r="19">
          <cell r="J19" t="str">
            <v>8. Impulsar la conectividad como fuente de desarrollo y crecimiento económico.</v>
          </cell>
          <cell r="K19" t="str">
            <v>Reducir la tasa de mortalidad por accidentes de tránsito in situ, de 13,37 en el 2023 a 12,66 para el 2025 por cada 100.000 habitantes.</v>
          </cell>
          <cell r="M19" t="str">
            <v>3. SALUD Y BIENESTAR</v>
          </cell>
        </row>
        <row r="20">
          <cell r="J20" t="str">
            <v>8. Impulsar la conectividad como fuente de desarrollo y crecimiento económico.</v>
          </cell>
          <cell r="K20" t="str">
            <v>Reducir la tasa de mortalidad por accidentes de tránsito in situ, de 13,37 en el 2023 a 12,66 para el 2025 por cada 100.000 habitantes.</v>
          </cell>
          <cell r="M20" t="str">
            <v>3. SALUD Y BIENESTAR</v>
          </cell>
        </row>
        <row r="21">
          <cell r="J21" t="str">
            <v>8. Impulsar la conectividad como fuente de desarrollo y crecimiento económico.</v>
          </cell>
          <cell r="K21" t="str">
            <v>Reducir la tasa de mortalidad por accidentes de tránsito in situ, de 13,37 en el 2023 a 12,66 para el 2025 por cada 100.000 habitantes.</v>
          </cell>
          <cell r="M21" t="str">
            <v>9. INDUSTRIA, INNOVACIÓN E INFRAESTRUCTURA</v>
          </cell>
        </row>
        <row r="22">
          <cell r="J22" t="str">
            <v>1. Mejorar las condiciones de vida de la población de forma integral, promoviendo el acceso equitativo a salud, vivienda y bienestar social.</v>
          </cell>
          <cell r="K22" t="str">
            <v>Reducir la tasa de pobreza extrema por ingresos del 9,81% en el año 2023 a 9,12% al 2025.</v>
          </cell>
          <cell r="M22" t="str">
            <v>1. FIN DE LA POBREZA</v>
          </cell>
        </row>
        <row r="23">
          <cell r="J23" t="str">
            <v>6. Incentivar la generación de empleo digno.</v>
          </cell>
          <cell r="K23" t="str">
            <v>Reducir la brecha de empleo adecuado entre hombres y mujeres (15 y más años de edad) de 32,53% en el año 2022 a 28,80% al 2025.</v>
          </cell>
        </row>
        <row r="24">
          <cell r="J24" t="str">
            <v>1. Mejorar las condiciones de vida de la población de forma integral, promoviendo el acceso equitativo a salud, vivienda y bienestar social.</v>
          </cell>
          <cell r="K24" t="str">
            <v>Reducir la tasa de pobreza por necesidades básicas insatisfechas del 30,84% en el año 2023 al 30,11% al 2025.</v>
          </cell>
        </row>
        <row r="25">
          <cell r="J25" t="str">
            <v>1. Mejorar las condiciones de vida de la población de forma integral, promoviendo el acceso equitativo a salud, vivienda y bienestar social.</v>
          </cell>
          <cell r="K25" t="str">
            <v>Reducir la tasa de pobreza por necesidades básicas insatisfechas del 30,84% en el año 2023 al 30,11% al 2025.</v>
          </cell>
        </row>
        <row r="26">
          <cell r="J26" t="str">
            <v>1. Mejorar las condiciones de vida de la población de forma integral, promoviendo el acceso equitativo a salud, vivienda y bienestar social.</v>
          </cell>
          <cell r="K26" t="str">
            <v>Reducir la tasa de pobreza por necesidades básicas insatisfechas del 30,84% en el año 2023 al 30,11% al 2025.</v>
          </cell>
        </row>
        <row r="27">
          <cell r="J27" t="str">
            <v>8. Impulsar la conectividad como fuente de desarrollo y crecimiento económico.</v>
          </cell>
          <cell r="K27" t="str">
            <v>Incrementar el porcentaje de parroquias rurales y cabeceras cantonales con presencia del servicio de internet fijo a través de enlaces de fibra óptica de 75,82% en el año 2022 a 86,79% al 2025.</v>
          </cell>
        </row>
        <row r="28">
          <cell r="J28" t="str">
            <v>1. Mejorar las condiciones de vida de la población de forma integral, promoviendo el acceso equitativo a salud, vivienda y bienestar social.</v>
          </cell>
          <cell r="K28" t="str">
            <v>Reducir la prevalencia de Desnutrición Crónica Infantil en menores de dos años del 20,1% en 2022-2023 a 18,7% en 2024-2025</v>
          </cell>
        </row>
        <row r="29">
          <cell r="J29" t="str">
            <v>1. Mejorar las condiciones de vida de la población de forma integral, promoviendo el acceso equitativo a salud, vivienda y bienestar social.</v>
          </cell>
          <cell r="K29" t="str">
            <v>Reducir la tasa de pobreza por necesidades básicas insatisfechas del 30,84% en el año 2023 al 30,11% al 2025.</v>
          </cell>
        </row>
        <row r="30">
          <cell r="J30" t="str">
            <v>1. Mejorar las condiciones de vida de la población de forma integral, promoviendo el acceso equitativo a salud, vivienda y bienestar social.</v>
          </cell>
          <cell r="K30" t="str">
            <v>Reducir la tasa de pobreza por necesidades básicas insatisfechas del 30,84% en el año 2023 al 30,11% al 2025.</v>
          </cell>
        </row>
        <row r="31">
          <cell r="J31" t="str">
            <v>1. Mejorar las condiciones de vida de la población de forma integral, promoviendo el acceso equitativo a salud, vivienda y bienestar social.</v>
          </cell>
          <cell r="K31" t="str">
            <v>Reducir la tasa de pobreza por necesidades básicas insatisfechas del 30,84% en el año 2023 al 30,11% al 2025.</v>
          </cell>
        </row>
        <row r="32">
          <cell r="J32" t="str">
            <v>2. Impulsar las capacidades de la ciudadanía con educación equitativa e inclusiva de calidad y promoviendo espacios de intercambio cultural.</v>
          </cell>
          <cell r="K32" t="str">
            <v>Incrementar el número de obras, proyectos y producciones artísticas y culturales
con presencia en espacios internacionales, financiados con fondos de fomento no
reembolsable de la convocatoria de movilidad internacional de 109 en el año 2023
a 132 al 2025</v>
          </cell>
        </row>
        <row r="33">
          <cell r="J33" t="str">
            <v>9. Propender la construcción de un Estado eficiente, transparente orientado al bienestar social.</v>
          </cell>
          <cell r="K33" t="str">
            <v>Incrementar el número de procesos de formación, capacitación, promoción y apoyo técnico a los espacios, mecanismos e instancias de Participación Ciudadana de 1.020 en el año 2023 a 2.111 al 2025</v>
          </cell>
        </row>
        <row r="34">
          <cell r="J34" t="str">
            <v>2. Impulsar las capacidades de la ciudadanía con educación equitativa e inclusiva de calidad y promoviendo espacios de intercambio cultural.</v>
          </cell>
          <cell r="K34" t="str">
            <v>Incrementar el monto de inversión privada destinada al sector artístico, cultural y
patrimonial mediante incentivos tributarios culturales de 3,6 millones en el año 2023 a 4,0 millones
al 2025.</v>
          </cell>
        </row>
        <row r="35">
          <cell r="J35" t="str">
            <v>6. Incentivar la generación de empleo digno.</v>
          </cell>
          <cell r="K35" t="str">
            <v>Reducir la tasa de desempleo juvenil (18 a 29 años) de 9,29% en el año 2022 a 8,00% al 2025.</v>
          </cell>
        </row>
        <row r="36">
          <cell r="J36" t="str">
            <v>5. Fomentar de manera sustentable la producción mejorando los niveles de productividad.</v>
          </cell>
          <cell r="K36" t="str">
            <v>Incrementar el porcentaje de productores asociados, registrados como Agricultura Familiar Campesina que se vinculan a sistemas de comercialización de 33,7% en el año 2023 a 45,7% al 2025.</v>
          </cell>
        </row>
        <row r="37">
          <cell r="J37" t="str">
            <v>5. Fomentar de manera sustentable la producción mejorando los niveles de productividad.</v>
          </cell>
          <cell r="K37" t="str">
            <v>Incrementar el porcentaje de productores asociados, registrados como Agricultura Familiar Campesina que se vinculan a sistemas de comercialización de 33,7% en el año 2023 a 45,7% al 2025.</v>
          </cell>
        </row>
        <row r="38">
          <cell r="J38" t="str">
            <v>5. Fomentar de manera sustentable la producción mejorando los niveles de productividad.</v>
          </cell>
          <cell r="K38" t="str">
            <v>Incrementar el porcentaje de productores asociados, registrados como Agricultura Familiar Campesina que se vinculan a sistemas de comercialización de 33,7% en el año 2023 a 45,7% al 2025.</v>
          </cell>
        </row>
        <row r="39">
          <cell r="J39" t="str">
            <v>5. Fomentar de manera sustentable la producción mejorando los niveles de productividad.</v>
          </cell>
          <cell r="K39" t="str">
            <v>Incrementar el porcentaje de productores asociados, registrados como Agricultura Familiar Campesina que se vinculan a sistemas de comercialización de 33,7% en el año 2023 a 45,7% al 2025.</v>
          </cell>
        </row>
        <row r="40">
          <cell r="J40" t="str">
            <v>5. Fomentar de manera sustentable la producción mejorando los niveles de productividad.</v>
          </cell>
          <cell r="K40" t="str">
            <v>Incrementar el porcentaje de productores asociados, registrados como Agricultura Familiar Campesina que se vinculan a sistemas de comercialización de 33,7% en el año 2023 a 45,7% al 2025.</v>
          </cell>
        </row>
        <row r="41">
          <cell r="J41" t="str">
            <v>6. Incentivar la generación de empleo digno.</v>
          </cell>
          <cell r="K41" t="str">
            <v>Reducir la tasa de desempleo de 4,35% en el año 2022 a 3,73% al 2025.</v>
          </cell>
        </row>
        <row r="42">
          <cell r="J42" t="str">
            <v>5. Fomentar de manera sustentable la producción mejorando los niveles de productividad.</v>
          </cell>
          <cell r="K42" t="str">
            <v>Incrementar el porcentaje de productores asociados, registrados como Agricultura Familiar Campesina que se vinculan a sistemas de comercialización de 33,7% en el año 2023 a 45,7% al 2025.</v>
          </cell>
        </row>
        <row r="43">
          <cell r="J43" t="str">
            <v>5. Fomentar de manera sustentable la producción mejorando los niveles de productividad.</v>
          </cell>
          <cell r="K43" t="str">
            <v>Incrementar la población con empleo en las principales actividades turísticas de 533.289 en el año 2022 a 550.000 al 2025</v>
          </cell>
        </row>
        <row r="44">
          <cell r="J44" t="str">
            <v>5. Fomentar de manera sustentable la producción mejorando los niveles de productividad.</v>
          </cell>
          <cell r="K44" t="str">
            <v>Incrementar el porcentaje de productores asociados, registrados como Agricultura Familiar Campesina que se vinculan a sistemas de comercialización de 33,7% en el año 2023 a 45,7% al 2025.</v>
          </cell>
        </row>
        <row r="45">
          <cell r="J45" t="str">
            <v>6. Incentivar la generación de empleo digno.</v>
          </cell>
          <cell r="K45" t="str">
            <v>Reducir la tasa de desempleo de 4,35% en el año 2022 a 3,73% al 2025.</v>
          </cell>
        </row>
        <row r="46">
          <cell r="J46" t="str">
            <v>9. Propender la construcción de un Estado eficiente, transparente orientado al bienestar social.</v>
          </cell>
          <cell r="K46" t="str">
            <v>Aumentar el índice de percepción de la calidad de los servicios públicos en general de 6,05 en el año 2022 a 6,20 al 2025.</v>
          </cell>
        </row>
        <row r="47">
          <cell r="J47" t="str">
            <v>9. Propender la construcción de un Estado eficiente, transparente orientado al bienestar social.</v>
          </cell>
          <cell r="K47" t="str">
            <v>Aumentar el índice de percepción de la calidad de los servicios públicos en general de 6,05 en el año 2022 a 6,20 al 2025.</v>
          </cell>
        </row>
        <row r="48">
          <cell r="J48" t="str">
            <v>9. Propender la construcción de un Estado eficiente, transparente orientado al bienestar social.</v>
          </cell>
          <cell r="K48" t="str">
            <v>Incrementar el porcentaje de autoridades de elección popular que llevan a cabo el proceso de rendición de cuentas de 63,20% en el 2022 a 63,95% al 2025.</v>
          </cell>
        </row>
        <row r="49">
          <cell r="J49" t="str">
            <v>9. Propender la construcción de un Estado eficiente, transparente orientado al bienestar social.</v>
          </cell>
          <cell r="K49" t="str">
            <v>Aumentar el índice de percepción de la calidad de los servicios públicos en general de 6,05 en el año 2022 a 6,20 al 2025.</v>
          </cell>
        </row>
        <row r="50">
          <cell r="J50" t="str">
            <v>9. Propender la construcción de un Estado eficiente, transparente orientado al bienestar social.</v>
          </cell>
          <cell r="K50" t="str">
            <v>Aumentar el índice de percepción de la calidad de los servicios públicos en general de 6,05 en el año 2022 a 6,20 al 2025.</v>
          </cell>
        </row>
        <row r="51">
          <cell r="J51" t="str">
            <v>9. Propender la construcción de un Estado eficiente, transparente orientado al bienestar social.</v>
          </cell>
          <cell r="K51" t="str">
            <v>Incrementar el número de procesos de formación, capacitación, promoción y apoyo técnico a los espacios, mecanismos e instancias de Participación Ciudadana de 1.020 en el año 2023 a 2.111 al 2025</v>
          </cell>
        </row>
        <row r="52">
          <cell r="J52" t="str">
            <v>10. Promover la resiliencia de ciudades y comunidades para enfrentar los riesgos de origen natural y antrópico.</v>
          </cell>
          <cell r="K52" t="str">
            <v>Mantener la capacidad de protección financiera para la reducción de riesgos de los Gobiernos Autónomos Descentralizados cantonales de 27,73 al 2025.</v>
          </cell>
        </row>
      </sheetData>
      <sheetData sheetId="18" refreshError="1"/>
      <sheetData sheetId="19" refreshError="1">
        <row r="5">
          <cell r="D5" t="str">
            <v>OBGFA1: Implementar estrategias para reducir la vulnerabilidad ambiental y el riesgo climático en la parroquia mediante la promoción de prácticas de adaptación y mitigación.</v>
          </cell>
          <cell r="E5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5" t="str">
            <v>PLAN/PROGRAMA: PRGSFA2.Programa de Comunidades Rurales más resilientes frente al cambio Climatico. 
                                                                                                                                                                                PROYECTO: PROYFA2. Proyecto para el desarollo y habilidades  que aumenten la capacidad resiliencia de las comunidades frente a eventos climáticos extremos.</v>
          </cell>
          <cell r="K5">
            <v>20000</v>
          </cell>
        </row>
        <row r="6">
          <cell r="D6" t="str">
            <v>OBGFA1: Implementar estrategias para reducir la vulnerabilidad ambiental y el riesgo climático en la parroquia mediante la promoción de prácticas de adaptación y mitigación.</v>
          </cell>
          <cell r="E6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6" t="str">
            <v>PLAN/PROGRAMA::PRGFA2.Programa de Comunidades Rurales más resilientes frente al cambio Climatico. 
                                                                                                                                                                                PROYECTO: PROYFA3. Proyecto de Capacitación  en gestion de riesgos y amenazas para la  construccion del Plan de Riesgos Parroquia</v>
          </cell>
        </row>
        <row r="7">
          <cell r="D7" t="str">
            <v>OBGFA2: Desarrollar e implementar un plan integral para la gestión sostenible de los recursos naturales de la parroquia, incluyendo agua, suelos y biodiversidad, para mejorar la calidad del medio ambiente y la resiliencia de las comunidades.</v>
          </cell>
          <cell r="E7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7" t="str">
            <v>PLAN/PROGRAMA:.PRGFA3. Promoción de  Prácticas Agrosostenibles 
                                                                                                                                                                                PROYECTO:  PROYFA4.Proyecto para el desarrollo de habilidades en prácticas agrícolas sostenibles y la implementación de sistemas agroforestales y silvopastoriles.</v>
          </cell>
        </row>
        <row r="8">
          <cell r="D8" t="str">
            <v>OBGFA2:Desarrollar e implementar un plan integral para la gestión sostenible de los recursos naturales de la parroquia, incluyendo agua, suelos y biodiversidad, para mejorar la calidad del medio ambiente y la resiliencia de las comunidades.</v>
          </cell>
          <cell r="E8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8" t="str">
            <v>PLAN/PROGRAMA: . PGFA3. Promoción de  Prácticas Agrosostenibles 
                                                                                                                                                                                PROYECTO:PROYFA5.Proyecto de Implementación de Biofábricas para la Producción de Insumos Agroecológicos en la Parroquia</v>
          </cell>
        </row>
        <row r="9">
          <cell r="D9" t="str">
            <v>OBGFA1: Implementar estrategias para reducir la vulnerabilidad ambiental y el riesgo climático en la parroquia mediante la promoción de prácticas de adaptación y mitigación.</v>
          </cell>
          <cell r="E9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9" t="str">
            <v xml:space="preserve">PLAN/PROGRAMA: PRGFA4. Programa de Fortalecimiento de la Gestión Comunitaria del Agua
                                                                                                                                                                                PROYECTO:PROYFA6.Proyecto de Gestión Integral de Limpieza de  Sedimentos y Optimización de Fuentes Secundarias de Agua en la Parroquia El Laurel </v>
          </cell>
        </row>
        <row r="10">
          <cell r="D10" t="str">
            <v>OBGFA3:Desarrollar un sistema de gestión comunitaria del recurso hídrico en la parroquia El Laurel, mediante la conformación de juntas de riego y la creación de normativas locales que regulen el acceso, uso y distribución equitativa del agua, garantizando su sostenibilidad y mejorando la productividad agrícola.</v>
          </cell>
          <cell r="E10" t="str">
            <v>Articulo 64 literal f) Promover la organización de los ciudadanos de las comunas, recintos y demás asentamientos rurales con el carácter de organizaciones territoriales de base;</v>
          </cell>
          <cell r="J10" t="str">
            <v>PLAN/PROGRAMA: PRGFA4. Programa de Fortalecimiento de la Gestión Comunitaria del Agua
                                                                                                                                                                                PROYECTO: PROYFA7; Proyecto Fortalecimiento de la Capacidad de Gestión Comunitaria del Agua en la Parroquia El Laurel (Juntas de riego t drenaje)</v>
          </cell>
        </row>
        <row r="11">
          <cell r="D11" t="str">
            <v>OBGFA4:Asegurar que el desarrollo urbano dentro de la parroquia se realice de manera sostenible, respetando los principios de planificación territorial y ambiental.</v>
          </cell>
          <cell r="E11" t="str">
            <v>Art. 65.- Competencias exclusivas del gobierno autónomo descentralizado parroquial rural.- d) Incentivar el desarrolllo de actividades productivas comunitarias, la preservación de la biodiversidad y la protección del ambiente.</v>
          </cell>
          <cell r="J11" t="str">
            <v>PLAN/PROGRAMA: PRGFA5: Laurel " Siempre Verde"
                                                                                                                                                                                PROYECTO: PROYFA8: Proyecto de Reforestación Urbana y Ampliación de Espacios Verdes en la Parroquia</v>
          </cell>
          <cell r="K11">
            <v>60000</v>
          </cell>
        </row>
        <row r="12">
          <cell r="D12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2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2" t="str">
            <v>PLAN/PROGRAMA: PGAH1: Programa Integral de Desarrollo Comunitario y Deportivo en la Parroquia El Laurel
                                                                                                                                                                                PROYECTO:PROYAH1. Construcción y equipamiento de instalaciones del GAD Parroquial El Laurel Fase 2</v>
          </cell>
          <cell r="K12">
            <v>138146.07999999999</v>
          </cell>
        </row>
        <row r="13">
          <cell r="D13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3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3" t="str">
            <v xml:space="preserve">PLAN/PROGRAMA:: PGAH1: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PROYAH2. Construcción y Equipamiento de Espacios Deportivos para el Fomento del Bienestar Comunitario en la Parroquia El Laurel( Recinto Rio Nuevo Sector 2 ,Recinto Jigual  de Abajo, Recinto San Gregorio, Recinto Palo Alto) </v>
          </cell>
          <cell r="K13">
            <v>180000</v>
          </cell>
        </row>
        <row r="14">
          <cell r="D14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4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4" t="str">
    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PROYECTO:PROYAH3. Construcción del Polideportivo " El Laurel" Fase 1,2 y 3 </v>
          </cell>
          <cell r="K14">
            <v>150000</v>
          </cell>
        </row>
        <row r="15">
          <cell r="D15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5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5" t="str">
    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PROYAH4. Construcción de areas recreativas ( RecintoYurima sector 1 - Cabecera Parroquial  sector 4) </v>
          </cell>
        </row>
        <row r="16">
          <cell r="D16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6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6" t="str">
    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PROYAH5. Proyecto construcción y equipamiento  del Centro de Desarrollo de Emprendimientos para jóvenes, mujeres, GLBTI+ y comunidad en general.  </v>
          </cell>
          <cell r="K16">
            <v>150000</v>
          </cell>
        </row>
        <row r="17">
          <cell r="D17" t="str">
            <v>OBGAH1: Mejorar la infraestructura recreativa, deportiva y social en la parroquia El Laurel mediante la construcción de  nuevos espacios y la renovación dde los existentes, asegurando un acceso equitativo y de calidad para toda la comunidad.</v>
          </cell>
          <cell r="E17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17" t="str">
            <v xml:space="preserve">PLAN/PROGRAMA:PRGAH1: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PROYECTO:PROYAH6.  Proyecto Mantenimiento,  embellecimiento y Repotenciación de  los  espacios públicos  recreativos, deportivos y sociales  de la parroquia El Laurel </v>
          </cell>
          <cell r="K17">
            <v>217144.71</v>
          </cell>
        </row>
        <row r="18">
          <cell r="D18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18" t="str">
            <v xml:space="preserve"> Art 65 c) Planificar y mantener, en coordinación con los gobiernos provinciales, la vialidad parroquial rural;</v>
          </cell>
          <cell r="J18" t="str">
            <v xml:space="preserve">PLAN/PROGRAMA: PRGAH2:Programa  Integral de Mejoramiento de la trama vial de la Parroquia                                                                                                                       PROYECTO; PROYAH7. Proyecto Mejora de la red vial rural para satisfacer las necesidades y  el bienestar de los ciudadanos de la parroquia( Convenio). </v>
          </cell>
        </row>
        <row r="19">
          <cell r="D19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19" t="str">
            <v xml:space="preserve"> Art 65 c) Planificar y mantener, en coordinación con los gobiernos provinciales, la vialidad parroquial rural;</v>
          </cell>
          <cell r="J19" t="str">
            <v>PLAN/PROGRAMA:PGAH2:Programa  Integral de Mejoramiento de la trama vial de la Parroquia
                                                                                                                                                                                PROYECTO: PROYAH8. Proyecto Rehabilitación, Mantenimiento y Ampliación de Puentes Carrozables en la Red Vial de la Parroquia El Laurel ( Convenio)</v>
          </cell>
          <cell r="K19">
            <v>40000</v>
          </cell>
        </row>
        <row r="20">
          <cell r="D20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20" t="str">
            <v xml:space="preserve"> Art 65 c) Planificar y mantener, en coordinación con los gobiernos provinciales, la vialidad parroquial rural;</v>
          </cell>
          <cell r="J20" t="str">
            <v>PLAN/PROGRAMA:PRGAH3:.Programa Integral de Seguridad y Movilidad Vial en la Parroquia El Laurel
                                                                                                                                                                                PROYECTO: PROYAH9. Proyecto de Construcción del carril exclusivo para ciclistas, instalación de señalización y construcción de cruces peatonales.( Convenio)</v>
          </cell>
          <cell r="K20">
            <v>50000</v>
          </cell>
        </row>
        <row r="21">
          <cell r="D21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21" t="str">
            <v xml:space="preserve"> Art 65 c) Planificar y mantener, en coordinación con los gobiernos provinciales, la vialidad parroquial rural;</v>
          </cell>
          <cell r="J21" t="str">
            <v>PLAN/PROGRAMA:PRGAH4: Programa  Mi parada Segura 
                                                                                                                                                                                PROYECTO: PROYAH10. Proyecto  Construccion de Paradas de Autobús para la Accesibilidad y Seguridad de los Usuarios en la Parroquia El Laurel.</v>
          </cell>
          <cell r="K21">
            <v>60000</v>
          </cell>
        </row>
        <row r="22">
          <cell r="D22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22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22" t="str">
            <v>PLAN/PROGRAMA:PRGAH3:  Programa Integral de Señalización y Seguridad Vial en la Parroquia El Laurel 
                                                                                                                                                                                PROYECTO: PROYAH11. Proyecto señalización de tránsito en la Parroquia El Laurel y el Recinto Yurima, adaptándola a las necesidades y expectativas de la comunidad y los usuarios de las vías</v>
          </cell>
          <cell r="K22">
            <v>20000</v>
          </cell>
        </row>
        <row r="23">
          <cell r="D23" t="str">
            <v xml:space="preserve">OBGAH2: Planificar, mejorar y mantener la infraestructura vial y de transporte en la Parroquia El Laurel, en coordinación con los gobiernos provinciales, para garantizar un acceso seguro y eficiente para todos los ciudadanos </v>
          </cell>
          <cell r="E23" t="str">
            <v>Art 65 literal b) Planificar, construir y mantener la infraestructura física, los equipamientos y los espacios públicos de la parroquia, contenidos en los planes de desarrollo e incluidos en los presupuestos participativos anuales</v>
          </cell>
          <cell r="J23" t="str">
            <v>PLAN/PROGRAMA:PRGAH3. Programa Integral de Señalización y Seguridad Vial en la Parroquia El Laurel
                                                                                                                                                                                PROYECTO: PROYAH12. Proyecto de mejora y colocación de señalética en los recintos, caseríos y calles de la Parroquia El Laurel, con el fin de mejorar la seguridad vial y la calidad de vida de los residentes y visitantes.</v>
          </cell>
          <cell r="K23">
            <v>50000</v>
          </cell>
        </row>
        <row r="24">
          <cell r="D24" t="str">
            <v>OBGC1. Fomentar la participación inclusiva y equitativa de mujeres montubias, personas GLBTI+ y mujeres rurales en los espacios de toma de decisiones y en procesos productivos de la parroquia El Laurel.</v>
          </cell>
          <cell r="E24" t="str">
            <v xml:space="preserve"> Art 64  b) Diseñar e impulsar políticas de promoción y construcción de equidad e inclusión en su territorio, en el marco de sus competencias constitucionales y legales;</v>
          </cell>
          <cell r="J24" t="str">
            <v xml:space="preserve">PLAN/PROGRAMA:: PRGSC1.  Programa Inclusión Social de Mujeres Montubias y Personas GLBTI+ en la Parroquia El Laurel:
                                                                                                                                                                                PROYECTO: PROYSC1:Proyecto fortalecer la participación  Activa de Mujeres Montubias y Personas GLBTI+ en Espacios de Toma de Decisiones.  </v>
          </cell>
          <cell r="K24">
            <v>21000</v>
          </cell>
        </row>
        <row r="25">
          <cell r="B25" t="str">
            <v>8. TRABAJO DECENTE Y CRECIMIENTO ECONÓMICO</v>
          </cell>
          <cell r="D25" t="str">
            <v>OBGC1. Fomentar la participación inclusiva y equitativa de mujeres montubias, personas GLBTI+ y mujeres rurales en los espacios de toma de decisiones y en procesos productivos de la parroquia El Laurel.</v>
          </cell>
          <cell r="E25" t="str">
            <v xml:space="preserve"> Art 64  b) Diseñar e impulsar políticas de promoción y construcción de equidad e inclusión en su territorio, en el marco de sus competencias constitucionales y legales;</v>
          </cell>
          <cell r="J25" t="str">
            <v xml:space="preserve">PLAN/PROGRAMA::PRGSC1.Programa  Inclusión Social de Mujeres Montubias y Personas GLBTI+ en la Parroquia El Laurel 
                                                                                                                                                                                PROYECTO: PROYSC2: Proyecto de Desarrollo de procesos de emprendimientos productivos con mujeres rurales </v>
          </cell>
        </row>
        <row r="26">
          <cell r="B26" t="str">
            <v>1. FIN DE LA POBREZA</v>
          </cell>
          <cell r="D26" t="str">
            <v>OBGC2. Promover los derechos de los grupos vulnerables de la parroquia El Laurel, facilitando el acceso a servicios sociales y fortaleciendo la cooperación interinstitucional y comunitaria.</v>
          </cell>
          <cell r="E26" t="str">
            <v xml:space="preserve"> Art 64  k) Promover los sistemas de protección integral a los grupos de atención prioritaria para garantizar los derechos consagrados en la Constitución, en el marco de sus competencias;</v>
          </cell>
          <cell r="J26" t="str">
    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PROYSC3:Proyecto de Promocion de los derechos de proteccion de los adultos mayores, personas con discapacidad, personas con enfermedades catastroficas.</v>
          </cell>
        </row>
        <row r="27">
          <cell r="B27" t="str">
            <v>1. FIN DE LA POBREZA</v>
          </cell>
          <cell r="D27" t="str">
            <v>OBGC2. Promover los derechos de los grupos vulnerables de la parroquia El Laurel, facilitando el acceso a servicios sociales y fortaleciendo la cooperación interinstitucional y comunitaria.</v>
          </cell>
          <cell r="E27" t="str">
            <v xml:space="preserve"> Art 64  k) Promover los sistemas de protección integral a los grupos de atención prioritaria para garantizar los derechos consagrados en la Constitución, en el marco de sus competencias;</v>
          </cell>
          <cell r="J27" t="str">
    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PROYSC4: Proyectos de Cooperacion Servicios de Personas adultas Mayores - PEJ en la Modalidads Atencion Domiciliaria  para personas Adultas Mayores sin  y con Discapacidad (MIES)</v>
          </cell>
        </row>
        <row r="28">
          <cell r="B28" t="str">
            <v>1. FIN DE LA POBREZA</v>
          </cell>
          <cell r="D28" t="str">
            <v>OBGC2. Promover los derechos de los grupos vulnerables de la parroquia El Laurel, facilitando el acceso a servicios sociales y fortaleciendo la cooperación interinstitucional y comunitaria.</v>
          </cell>
          <cell r="E28" t="str">
            <v xml:space="preserve"> Art 64  k) Promover los sistemas de protección integral a los grupos de atención prioritaria para garantizar los derechos consagrados en la Constitución, en el marco de sus competencias;</v>
          </cell>
          <cell r="J28" t="str">
            <v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PROYSC5:Proyecto de Cooperación Programa Vivo Jovén</v>
          </cell>
        </row>
        <row r="29">
          <cell r="B29" t="str">
            <v>9. INDUSTRIA, INNOVACIÓN E INFRAESTRUCTURA</v>
          </cell>
          <cell r="D29" t="str">
            <v>OBGC2. Promover los derechos de los grupos vulnerables de la parroquia El Laurel, facilitando el acceso a servicios sociales y fortaleciendo la cooperación interinstitucional y comunitaria.</v>
          </cell>
          <cell r="E29" t="str">
            <v xml:space="preserve"> Art 64  e) Gestionar, coordinar y administrar los servicios públicos que le sean delegados o descentralizados por otros niveles de
gobierno;</v>
          </cell>
          <cell r="J29" t="str">
            <v>PLAN/PROGRAMA:: PGSC3. Programa Laurel " Conectado"
                                                                                                                                                                                PROYECTO:PROYSC6:  Proyecto de fortalecimiento y acceso  a  servicios digitales para la ciudadanía de la parroquia El Laurel (Convenio interistitucional  del Proyecto Puntos Digitales Gratuitos MINTEL)</v>
          </cell>
          <cell r="K29">
            <v>5000</v>
          </cell>
        </row>
        <row r="30">
          <cell r="B30" t="str">
            <v>2. HAMBRE CERO</v>
          </cell>
          <cell r="D30" t="str">
            <v>OBGC2. Promover los derechos de los grupos vulnerables de la parroquia El Laurel, facilitando el acceso a servicios sociales y fortaleciendo la cooperación interinstitucional y comunitaria.</v>
          </cell>
          <cell r="E30" t="str">
            <v xml:space="preserve"> Art 64  k) Promover los sistemas de protección integral a los grupos de atención prioritaria para garantizar los derechos consagrados en la Constitución, en el marco de sus competencias;</v>
          </cell>
          <cell r="J30" t="str">
            <v>PLAN/PROGRAMA:: PGSC4.Programa  Laurel Libre de Desnutrición
                                                                                                                                                                                PROYECTO: PROYSC7: Proyecto  para prevenir y reducir la desnutrición crónica infantil (DCI) en la Parroquia El Laurel</v>
          </cell>
          <cell r="K30">
            <v>15000</v>
          </cell>
        </row>
        <row r="31">
          <cell r="B31" t="str">
            <v>1. FIN DE LA POBREZA</v>
          </cell>
          <cell r="D31" t="str">
            <v>OBGC2. Promover los derechos de los grupos vulnerables de la parroquia El Laurel, facilitando el acceso a servicios sociales y fortaleciendo la cooperación interinstitucional y comunitaria.</v>
          </cell>
          <cell r="E31" t="str">
            <v xml:space="preserve"> Art 64  k) Promover los sistemas de protección integral a los grupos de atención prioritaria para garantizar los derechos consagrados en la Constitución, en el marco de sus competencias;</v>
          </cell>
          <cell r="J31" t="str">
            <v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 PRYSC8: Proyecto de Promocion del Sistema de Proteccion de los niños, niñas y adolescentes de la parroquia El Laurel</v>
          </cell>
          <cell r="K31">
            <v>48000</v>
          </cell>
        </row>
        <row r="32">
          <cell r="B32" t="str">
            <v>1. FIN DE LA POBREZA</v>
          </cell>
          <cell r="D32" t="str">
            <v>OBGC2. Promover los derechos de los grupos vulnerables de la parroquia El Laurel, facilitando el acceso a servicios sociales y fortaleciendo la cooperación interinstitucional y comunitaria.</v>
          </cell>
          <cell r="E32" t="str">
            <v>Art 64 literal n) Implementar planes y programas destinados a la prevención integral del fenómeno socioeconómico de las drogas, conforme con las disposiciones legales sobre esta materia y en el marco de la política nacional; y</v>
          </cell>
          <cell r="J32" t="str">
    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PROYECTO:PRYSC9:Prevención Integral del Consumo de Drogas en Adolescentes y Jóvenes de la Parroquia El Laurel</v>
          </cell>
        </row>
        <row r="33">
          <cell r="B33" t="str">
            <v>1. FIN DE LA POBREZA</v>
          </cell>
          <cell r="D33" t="str">
            <v>OBSC3. Enriquecer el tejido social y cultural de la parroquia El Laurel mediante la promoción de actividades deportivas, recreativas y culturales, fomentando la participación activa de los diferentes grupos sociales y su desarrollo integra.</v>
          </cell>
          <cell r="E33" t="str">
            <v>Art 64 litera i) Promover y patrocinar las culturas, las artes, actividades deportivas y recreativas en
beneficio de la colectividad;</v>
          </cell>
          <cell r="J33" t="str">
            <v>PLAN/PROGRAMA:: PGSC5. Programa de Promoción del Deporte, actividades culturales y deportivas  " Laurel 100% Activos) 
                                                                                                                                                                                PROYECTO: PROYSC10-. Proyecto  de incentivo de actividades deportivas, recreativas y culturales para el fomento del buen uso del tiempo libre de niños, niñas, adolescentes, jovenes y ciudadania en general  en la  parroquia Laurel.</v>
          </cell>
          <cell r="K33">
            <v>39200</v>
          </cell>
        </row>
        <row r="34">
          <cell r="B34" t="str">
            <v>8. TRABAJO DECENTE Y CRECIMIENTO ECONÓMICO</v>
          </cell>
          <cell r="D34" t="str">
            <v>OBSC3. Enriquecer el tejido social y cultural de la parroquia El Laurel mediante la promoción de actividades deportivas, recreativas y culturales, fomentando la participación activa de los diferentes grupos sociales y su desarrollo integra.</v>
          </cell>
          <cell r="E34" t="str">
            <v xml:space="preserve"> Art 64  i) Promover y patrocinar las culturas, las artes, actividades deportivas y recreativas en beneficio de la colectividad;</v>
          </cell>
          <cell r="J34" t="str">
            <v>PLAN/PROGRAMA:: PGSC6. Programa En Laurel Somos Tradición y Cultura
                                                                                                                                                                                PROYECTO: PROYSC11.   Proyecto de Promoción para el Rescate de la memoria social y las expresiones culturales propias  del Patrimonio Inmaterial de la Parroquia El Laurel.</v>
          </cell>
        </row>
        <row r="35">
          <cell r="B35" t="str">
            <v>16. PAZ. JUSTICIA E INSTITUCIONES SÓLIDAS</v>
          </cell>
          <cell r="D35" t="str">
            <v>OBSC3. Enriquecer el tejido social y cultural de la parroquia El Laurel mediante la promoción de actividades deportivas, recreativas y culturales, fomentando la participación activa de los diferentes grupos sociales y su desarrollo integra.</v>
          </cell>
          <cell r="E35" t="str">
            <v xml:space="preserve"> Art 64  literla  f) Promover la organización de los ciudadanos de las comunas, recintos y demás asentamientos rurales con el carácter de organizaciones territoriales de base;</v>
          </cell>
          <cell r="J35" t="str">
            <v xml:space="preserve">PLAN/PROGRAMA:: PGSC7. Programa Fortalecimiento a identidad y la gestión  organizacional del pueblo montuvio.
                                                                                                                                                                                PROYECTO: PROYSC12- Proyecto de Fortalecimiento  para la conformación de organizaciones de acuerdo a las  formas  propias de gobierno, organización y participación de las comunidades montubias en la parroquia El Laurel. </v>
          </cell>
        </row>
        <row r="36">
          <cell r="B36" t="str">
            <v>8. TRABAJO DECENTE Y CRECIMIENTO ECONÓMICO</v>
          </cell>
          <cell r="D36" t="str">
            <v>OBSC3. Enriquecer el tejido social y cultural de la parroquia El Laurel mediante la promoción de actividades deportivas, recreativas y culturales, fomentando la participación activa de los diferentes grupos sociales y su desarrollo integra.</v>
          </cell>
          <cell r="E36" t="str">
            <v xml:space="preserve"> Art 64  i) Promover y patrocinar las culturas, las artes, actividades deportivas y recreativas en beneficio de la colectividad;</v>
          </cell>
          <cell r="J36" t="str">
            <v xml:space="preserve">PLAN/PROGRAMA:: PGSC6. Programa En Laurel Somos Tradición y Cultura
                                                                                                                                                                                PROYECTO: PROYSC13. Proyecto de Rescate de Relatos e Historias para  Preservar el Patrimonio Inmaterial  de la Parroquia  El  Laurel. </v>
          </cell>
          <cell r="K36">
            <v>18000</v>
          </cell>
        </row>
        <row r="37">
          <cell r="B37" t="str">
            <v>8. TRABAJO DECENTE Y CRECIMIENTO ECONÓMICO</v>
          </cell>
          <cell r="D37" t="str">
            <v>OBSC3. Enriquecer el tejido social y cultural de la parroquia El Laurel mediante la promoción de actividades deportivas, recreativas y culturales, fomentando la participación activa de los diferentes grupos sociales y su desarrollo integra.</v>
          </cell>
          <cell r="E37" t="str">
            <v xml:space="preserve"> Art 65 literal d) Incentivar el desarrollo de actividades productivas comunitarias la preservación de la biodiversidad y la protección del ambiente;</v>
          </cell>
          <cell r="J37" t="str">
            <v>PLAN/PROGRAMA::PGSC8. Programa de Desarrollo de habilidades técnicas "Tejiendo mañana "
                                                                                                                                                                                PROYECTO: PROYSC14. Impulso al Talento Local para la Empleabilidad en El Laurel</v>
          </cell>
          <cell r="K37">
            <v>45000</v>
          </cell>
        </row>
        <row r="38">
          <cell r="B38" t="str">
            <v>2. HAMBRE CERO</v>
          </cell>
          <cell r="D38" t="str">
            <v>OBGEP1.Desarrollar y fortalecer las capacidades agroproductivas en la parroquia mediante la implementación de proyectos enfocados en bioemprendimientos, agroemprendimientos sostenibles, innovación tecnológica y mejora integral de la producción</v>
          </cell>
          <cell r="E38" t="str">
            <v xml:space="preserve"> Art 65 literal d) Incentivar el desarrollo de actividades productivas comunitarias la preservación de la biodiversidad y la protección del ambiente;</v>
          </cell>
          <cell r="J38" t="str">
            <v>PLAN/PROGRAMA: PGEP1. Programa de Innovación y Sostenibilidad Agroproductiva El Laurel
                                                                                                                                                                                PROYECTO: PROYEP1 Proyecto de Fortalecimiento de Capacidades para el Desarrollo de Bioemprendimientos en Agricultura Orgánica y Producción Sostenible de Alimentos</v>
          </cell>
          <cell r="K38">
            <v>40000</v>
          </cell>
        </row>
        <row r="39">
          <cell r="B39" t="str">
            <v>2. HAMBRE CERO</v>
          </cell>
          <cell r="D39" t="str">
            <v>OBGEP1.Desarrollar y fortalecer las capacidades agroproductivas en la parroquia mediante la implementación de proyectos enfocados en bioemprendimientos, agroemprendimientos sostenibles, innovación tecnológica y mejora integral de la producción</v>
          </cell>
          <cell r="E39" t="str">
            <v xml:space="preserve"> Art 65 literal d) Incentivar el desarrollo de actividades productivas comunitarias la preservación de la biodiversidad y la protección del ambiente;</v>
          </cell>
          <cell r="J39" t="str">
            <v>PLAN/PROGRAMA:: PGEP1. Programa de Innovación y Sostenibilidad Agroproductiva El Laurel
                                                                                                                                                                                PROYECTO: PROYEP2: Proyecto Fortalecimiento de Agroemprendimientos Resilientes y Sostenibles en la Parroquia.</v>
          </cell>
          <cell r="K39">
            <v>25000</v>
          </cell>
        </row>
        <row r="40">
          <cell r="B40" t="str">
            <v>2. HAMBRE CERO</v>
          </cell>
          <cell r="D40" t="str">
            <v>OBGEP1.Desarrollar y fortalecer las capacidades agroproductivas en la parroquia mediante la implementación de proyectos enfocados en bioemprendimientos, agroemprendimientos sostenibles, innovación tecnológica y mejora integral de la producción</v>
          </cell>
          <cell r="E40" t="str">
            <v xml:space="preserve"> Art 65 literal d) Incentivar el desarrollo de actividades productivas comunitarias la preservación de la biodiversidad y la protección del ambiente;</v>
          </cell>
          <cell r="J40" t="str">
            <v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PROYECTO:PROYEP3. Escuela de Campo Agroecológica AgroTech Innovación para el  Desarrollo Sustentable y Sostenible de la Economía Local</v>
          </cell>
          <cell r="K40">
            <v>20000</v>
          </cell>
        </row>
        <row r="41">
          <cell r="B41" t="str">
            <v>2. HAMBRE CERO</v>
          </cell>
          <cell r="D41" t="str">
            <v>OBGEP1.Desarrollar y fortalecer las capacidades agroproductivas en la parroquia mediante la implementación de proyectos enfocados en bioemprendimientos, agroemprendimientos sostenibles, innovación tecnológica y mejora integral de la producción</v>
          </cell>
          <cell r="E41" t="str">
            <v xml:space="preserve"> Art 65 literal d) Incentivar el desarrollo de actividades productivas comunitarias la preservación de la biodiversidad y la protección del ambiente;</v>
          </cell>
          <cell r="J41" t="str">
            <v xml:space="preserve"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PROYECTO:PROYEP4: Proyecto de Mejora Integral en la Producción de Arroz mediante la Optimización de Suelos, Semillas y Técnicas de Fertilización en El Laurel. </v>
          </cell>
          <cell r="K41">
            <v>30000</v>
          </cell>
        </row>
        <row r="42">
          <cell r="B42" t="str">
            <v>2. HAMBRE CERO</v>
          </cell>
          <cell r="D42" t="str">
            <v>OBGEP2: Impulsar la inclusión y el empoderamiento de mujeres y jóvenes en la economía local mediante la implementación de programas de capacitación y apoyo para emprendimientos agroproductivos</v>
          </cell>
          <cell r="E42" t="str">
            <v xml:space="preserve"> Art 65 literal d) Incentivar el desarrollo de actividades productivas comunitarias la preservación de la biodiversidad y la protección del ambiente;</v>
          </cell>
          <cell r="J42" t="str">
            <v>PLAN/PROGRAMA::PGEP2. Programa de Inclusión y Desarrollo Agroproductivo para Mujeres y Jóvenes El Laure
                                                                                                                                                                                PROYECTO:PROYEP5:  Proyecto de Empoderamiento Agroproductivo  Mujeres en la Economía Familiar y Campesina</v>
          </cell>
          <cell r="K42">
            <v>15000</v>
          </cell>
        </row>
        <row r="43">
          <cell r="B43" t="str">
            <v>2. HAMBRE CERO</v>
          </cell>
          <cell r="D43" t="str">
            <v xml:space="preserve">OBGEP3: Asegurar la integración efectiva y sostenible de las actividades ganaderas, turísticas, organizativas y artesanales en la parroquia para la revitalización económica de la parroquia El Laurel </v>
          </cell>
          <cell r="E43" t="str">
            <v xml:space="preserve"> Art 65 literal d) Incentivar el desarrollo de actividades productivas comunitarias la preservación de la biodiversidad y la protección del ambiente;</v>
          </cell>
          <cell r="J43" t="str">
            <v>PLAN/PROGRAMA::PGEP2. Programa de Inclusión y Desarrollo Agroproductivo para Mujeres y Jóvenes El Laure
                                                                                                                                                                                PROYECTO:PROYEP6: Proyecto Promover el desarrollo de emprendimientos agroproductivos y otras inciativas  para Jóvenes, Mujeres de  la Parroquia El Laurel</v>
          </cell>
          <cell r="K43">
            <v>45000</v>
          </cell>
        </row>
        <row r="44">
          <cell r="B44" t="str">
            <v>2. HAMBRE CERO</v>
          </cell>
          <cell r="D44" t="str">
            <v xml:space="preserve">OBGEP3: Asegurar la integración efectiva y sostenible de las actividades ganaderas, turísticas, organizativas y artesanales en la parroquia para la revitalización económica de la parroquia El Laurel </v>
          </cell>
          <cell r="E44" t="str">
    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    </cell>
          <cell r="J44" t="str">
            <v xml:space="preserve">PLAN/PROGRAMA:PGEP3. Programa de Fomento a la  Agroproducción y reactivación económica de la parroquia El Laurel. 
                                                                                                                                                                                PROYECTO:PROYEP7. Proyecto Revitalización Ganadera Integral para la Sostenibilidad Económica de los Productores Locales de la Parroquia El Laurel. </v>
          </cell>
          <cell r="K44">
            <v>21000</v>
          </cell>
        </row>
        <row r="45">
          <cell r="B45" t="str">
            <v>8. TRABAJO DECENTE Y CRECIMIENTO ECONÓMICO</v>
          </cell>
          <cell r="D45" t="str">
            <v xml:space="preserve">OBGEP3: Asegurar la integración efectiva y sostenible de las actividades ganaderas, turísticas, organizativas y artesanales en la parroquia para la revitalización económica de la parroquia El Laurel </v>
          </cell>
          <cell r="E45" t="str">
    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    </cell>
          <cell r="J45" t="str">
            <v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PROYECTO:PROYEP8. Proyecto de Promoción y el Fortalecimiento del Turismo Comunitario para el Desarrollo Económico de la Parroquia El Laurel ( Regata a Motor fuera de borda Laurel y Promoción de la Playa de agua dulce)</v>
          </cell>
          <cell r="K45">
            <v>36500</v>
          </cell>
        </row>
        <row r="46">
          <cell r="B46" t="str">
            <v>2. HAMBRE CERO</v>
          </cell>
          <cell r="D46" t="str">
            <v xml:space="preserve">OBGEP3: Asegurar la integración efectiva y sostenible de las actividades ganaderas, turísticas, organizativas y artesanales en la parroquia para la revitalización económica de la parroquia El Laurel </v>
          </cell>
          <cell r="E46" t="str">
            <v>Articulo 64 literal f) Promover la organización de los ciudadanos de las comunas, recintos y demás asentamientos rurales con el carácter de organizaciones territoriales de base;</v>
          </cell>
          <cell r="J46" t="str">
            <v xml:space="preserve"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PROYECTO:PROYEP9.Proyecto de  Fortalecimiento de Capacidades Organizativas y de Gestión para Asociaciones de Producción Local. </v>
          </cell>
        </row>
        <row r="47">
          <cell r="B47" t="str">
            <v>8. TRABAJO DECENTE Y CRECIMIENTO ECONÓMICO</v>
          </cell>
          <cell r="D47" t="str">
            <v xml:space="preserve">OBGEP3: Asegurar la integración efectiva y sostenible de las actividades ganaderas, turísticas, organizativas y artesanales en la parroquia para la revitalización económica de la parroquia El Laurel </v>
          </cell>
          <cell r="E47" t="str">
    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    </cell>
          <cell r="J47" t="str">
            <v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PROYECTO:PROYEP10: Proyecto de Desarrollo de Habilidades Artesanales en la Parroquia El Laurel</v>
          </cell>
        </row>
        <row r="48">
          <cell r="B48" t="str">
            <v>16. PAZ. JUSTICIA E INSTITUCIONES SÓLIDAS</v>
          </cell>
          <cell r="D48" t="str">
            <v>OBGPI1:Fortalecer la capacidad institucional del GAD Parroquial El Laurel mejorando la eficiencia administrativa, técnica y regulatoria, con el objetivo de aumentar la efectividad operativa y la transparencia institucional</v>
          </cell>
          <cell r="E48" t="str">
            <v>Art 64 e) Ejecutar las competencias exclusivas y concurrentes reconocidas por la Constitución y la ley;</v>
          </cell>
          <cell r="J48" t="str">
            <v xml:space="preserve">PLAN/PROGRAMA:PGPI1. Plan de Fortalecmiento Institucional y Participación Ciudadana 
                                                                                                                                                                                PROYECTO:PROYPI1. Proyecto de Fortalecimiento de la gestion administrativa de la parroquia EL Laurel </v>
          </cell>
          <cell r="K48">
            <v>401114.98</v>
          </cell>
        </row>
        <row r="49">
          <cell r="B49" t="str">
            <v>16. PAZ. JUSTICIA E INSTITUCIONES SÓLIDAS</v>
          </cell>
          <cell r="D49" t="str">
            <v>OBGPI1:Fortalecer la capacidad institucional del GAD Parroquial El Laurel mejorando la eficiencia administrativa, técnica y regulatoria, con el objetivo de aumentar la efectividad operativa y la transparencia institucional</v>
          </cell>
          <cell r="E49" t="str">
            <v>Art 64 e) Ejecutar las competencias exclusivas y concurrentes reconocidas por la Constitución y la ley;</v>
          </cell>
          <cell r="J49" t="str">
            <v>PLAN/PROGRAMA:PGPI1. Plan de Fortalecmiento Institucional y Participación Ciudadana 
                                                                                                                                                                                PROYECTO:PROYPI2. Proyecto de Fortalecimiento de las Capacidades Técnicas del GAD Parroquial El Laurel en Planificación Territorial, Financiera y Jurídica</v>
          </cell>
        </row>
        <row r="50">
          <cell r="B50" t="str">
            <v>16. PAZ. JUSTICIA E INSTITUCIONES SÓLIDAS</v>
          </cell>
          <cell r="D50" t="str">
            <v>OBGPI1:Fortalecer la capacidad institucional del GAD Parroquial El Laurel mejorando la eficiencia administrativa, técnica y regulatoria, con el objetivo de aumentar la efectividad operativa y la transparencia institucional</v>
          </cell>
          <cell r="E50" t="str">
            <v>Art 64 e) Ejecutar las competencias exclusivas y concurrentes reconocidas por la Constitución y la ley;</v>
          </cell>
          <cell r="J50" t="str">
            <v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PROYPI3.Proyecto de Fortalecimiento de Capacidades Técnicas para la Gestión y Publicación de Información Pública en el GAD Parroquial
</v>
          </cell>
          <cell r="K50">
            <v>33000</v>
          </cell>
        </row>
        <row r="51">
          <cell r="B51" t="str">
            <v>16. PAZ. JUSTICIA E INSTITUCIONES SÓLIDAS</v>
          </cell>
          <cell r="D51" t="str">
            <v>OBGPI1:Fortalecer la capacidad institucional del GAD Parroquial El Laurel mejorando la eficiencia administrativa, técnica y regulatoria, con el objetivo de aumentar la efectividad operativa y la transparencia institucional</v>
          </cell>
          <cell r="E51" t="str">
            <v>Art 64 e) Ejecutar las competencias exclusivas y concurrentes reconocidas por la Constitución y la ley;</v>
          </cell>
          <cell r="J51" t="str">
            <v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PROYPI4. Proyecto de Fortalecimiento Técnico para la Implementación Eficiente de la Agenda Regulatoria en el GAD Parroquial
</v>
          </cell>
        </row>
        <row r="52">
          <cell r="B52" t="str">
            <v>16. PAZ. JUSTICIA E INSTITUCIONES SÓLIDAS</v>
          </cell>
          <cell r="D52" t="str">
            <v>OBGPI1:Fortalecer la capacidad institucional del GAD Parroquial El Laurel mejorando la eficiencia administrativa, técnica y regulatoria, con el objetivo de aumentar la efectividad operativa y la transparencia institucional</v>
          </cell>
          <cell r="E52" t="str">
            <v>Art 64 e) Ejecutar las competencias exclusivas y concurrentes reconocidas por la Constitución y la ley;</v>
          </cell>
          <cell r="J52" t="str">
    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PROYPI5. Proyecto de Optimización de la Regulación del Uso y Control de Bienes Públicos y Gestión de Archivos en el GAD Parroquial El Laurel</v>
          </cell>
          <cell r="K52">
            <v>5000</v>
          </cell>
        </row>
        <row r="53">
          <cell r="B53" t="str">
            <v>16. PAZ. JUSTICIA E INSTITUCIONES SÓLIDAS</v>
          </cell>
          <cell r="D53" t="str">
            <v>OBGPI2: Fortalecer la participación ciudadana y mejorar la gobernanza en el GAD Parroquial El Laurel mediante el incremento del involucramiento de la población en espacios participativos, logrando una mayor representatividad y transparencia en la toma de decisiones,</v>
          </cell>
          <cell r="E53" t="str">
            <v xml:space="preserve"> Articulo 64 literal c) Implementar un sistema de participación ciudadana para el ejercicio de los derechos y avanzar en la gestión democrática de la acción parroquial:</v>
          </cell>
          <cell r="J53" t="str">
    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PROYPI6. Proyecto Fortalecimiento de la Participación Ciudadana y la Gobernanza en el GAD Parroquial El Laurel</v>
          </cell>
          <cell r="K53">
            <v>21000</v>
          </cell>
        </row>
        <row r="54">
          <cell r="B54" t="str">
            <v>11. CIUDADES Y COMUNIDADES SOSTENIBLES</v>
          </cell>
          <cell r="D54" t="str">
            <v xml:space="preserve">OBGPI3: Establecer y fortalecer el Comité de Operaciones de Emergencia (COE) en el GAD Parroquial El Laurel para mejorar la coordinación y la respuesta ante desastres y emergencias, asegurando que el COE esté operativo y funcional </v>
          </cell>
          <cell r="E54" t="str">
            <v>Articulo 65 literal e) Gestionar, coordinar y administrar los servicios públicos que le sean delegados o descentralizados por otros niveles de
gobierno;</v>
          </cell>
          <cell r="J54" t="str">
    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PROYPI7. Proyecto de Creación y Fortalecimiento del Comité de Operaciones de Emergencia (COE) en el GAD Parroquial El Laurel</v>
          </cell>
          <cell r="K54">
            <v>10000</v>
          </cell>
        </row>
      </sheetData>
      <sheetData sheetId="20" refreshError="1"/>
      <sheetData sheetId="21" refreshError="1"/>
      <sheetData sheetId="22" refreshError="1"/>
      <sheetData sheetId="23" refreshError="1">
        <row r="23">
          <cell r="S23">
            <v>10000</v>
          </cell>
        </row>
        <row r="26">
          <cell r="S26">
            <v>12000</v>
          </cell>
        </row>
        <row r="27">
          <cell r="S27">
            <v>7250</v>
          </cell>
        </row>
      </sheetData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MPDOT2023"/>
      <sheetName val="Hoja3"/>
      <sheetName val="POA 2023 SIGAD "/>
      <sheetName val="MATRIZ DE AUDITORIA "/>
    </sheetNames>
    <sheetDataSet>
      <sheetData sheetId="0"/>
      <sheetData sheetId="1"/>
      <sheetData sheetId="2"/>
      <sheetData sheetId="3">
        <row r="31">
          <cell r="S31">
            <v>4900</v>
          </cell>
        </row>
        <row r="36">
          <cell r="S36">
            <v>47865.27</v>
          </cell>
        </row>
        <row r="43">
          <cell r="S43">
            <v>181312.75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MPDOT2023"/>
      <sheetName val="Hoja2"/>
      <sheetName val="MATRIZ DE AUDITORIA "/>
      <sheetName val="REFORMA POA 2024 "/>
    </sheetNames>
    <sheetDataSet>
      <sheetData sheetId="0"/>
      <sheetData sheetId="1"/>
      <sheetData sheetId="2"/>
      <sheetData sheetId="3"/>
      <sheetData sheetId="4">
        <row r="33">
          <cell r="N33">
            <v>54000</v>
          </cell>
        </row>
        <row r="40">
          <cell r="N40">
            <v>6500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DO PRES"/>
      <sheetName val=" PRESUPUESTO 2025"/>
      <sheetName val="ROL"/>
    </sheetNames>
    <sheetDataSet>
      <sheetData sheetId="0"/>
      <sheetData sheetId="1">
        <row r="176">
          <cell r="D176">
            <v>70869.8</v>
          </cell>
        </row>
        <row r="178">
          <cell r="D178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BDE6-DBE2-4F43-A69D-ABF12A389BE3}">
  <dimension ref="E2:F8"/>
  <sheetViews>
    <sheetView workbookViewId="0">
      <selection activeCell="D8" sqref="D8"/>
    </sheetView>
  </sheetViews>
  <sheetFormatPr baseColWidth="10" defaultRowHeight="14.4" x14ac:dyDescent="0.3"/>
  <cols>
    <col min="5" max="5" width="35.5546875" customWidth="1"/>
    <col min="6" max="6" width="33" customWidth="1"/>
  </cols>
  <sheetData>
    <row r="2" spans="5:6" ht="48.6" x14ac:dyDescent="0.3">
      <c r="E2" s="27" t="s">
        <v>50</v>
      </c>
      <c r="F2" s="27" t="s">
        <v>51</v>
      </c>
    </row>
    <row r="3" spans="5:6" ht="51" x14ac:dyDescent="0.3">
      <c r="E3" s="28"/>
      <c r="F3" s="3" t="s">
        <v>7</v>
      </c>
    </row>
    <row r="4" spans="5:6" ht="51" x14ac:dyDescent="0.3">
      <c r="E4" s="3" t="s">
        <v>3</v>
      </c>
      <c r="F4" s="11" t="s">
        <v>9</v>
      </c>
    </row>
    <row r="5" spans="5:6" ht="30.6" x14ac:dyDescent="0.3">
      <c r="E5" s="3" t="s">
        <v>4</v>
      </c>
      <c r="F5" s="3" t="s">
        <v>8</v>
      </c>
    </row>
    <row r="6" spans="5:6" ht="61.2" x14ac:dyDescent="0.3">
      <c r="E6" s="11" t="s">
        <v>5</v>
      </c>
      <c r="F6" s="11" t="s">
        <v>10</v>
      </c>
    </row>
    <row r="7" spans="5:6" ht="40.799999999999997" x14ac:dyDescent="0.3">
      <c r="E7" s="3" t="s">
        <v>6</v>
      </c>
      <c r="F7" s="3" t="s">
        <v>11</v>
      </c>
    </row>
    <row r="8" spans="5:6" ht="61.2" x14ac:dyDescent="0.3">
      <c r="E8" s="11" t="s">
        <v>12</v>
      </c>
      <c r="F8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9E4-83E8-4081-A25D-FD0A76C16885}">
  <dimension ref="A1:J11"/>
  <sheetViews>
    <sheetView topLeftCell="A9" workbookViewId="0">
      <selection activeCell="F11" sqref="F11"/>
    </sheetView>
  </sheetViews>
  <sheetFormatPr baseColWidth="10" defaultRowHeight="14.4" x14ac:dyDescent="0.3"/>
  <cols>
    <col min="1" max="1" width="30.33203125" customWidth="1"/>
    <col min="2" max="2" width="25" customWidth="1"/>
    <col min="3" max="3" width="19" customWidth="1"/>
    <col min="4" max="4" width="25.6640625" customWidth="1"/>
    <col min="5" max="5" width="35.33203125" customWidth="1"/>
  </cols>
  <sheetData>
    <row r="1" spans="1:10" ht="15" thickBot="1" x14ac:dyDescent="0.35">
      <c r="A1" s="590" t="s">
        <v>149</v>
      </c>
      <c r="B1" s="591"/>
      <c r="C1" s="592" t="s">
        <v>150</v>
      </c>
      <c r="D1" s="593"/>
      <c r="E1" s="594" t="s">
        <v>151</v>
      </c>
      <c r="F1" s="597" t="s">
        <v>152</v>
      </c>
      <c r="G1" s="576" t="s">
        <v>153</v>
      </c>
      <c r="H1" s="576"/>
      <c r="I1" s="576"/>
      <c r="J1" s="577"/>
    </row>
    <row r="2" spans="1:10" x14ac:dyDescent="0.3">
      <c r="A2" s="580" t="s">
        <v>47</v>
      </c>
      <c r="B2" s="582" t="s">
        <v>22</v>
      </c>
      <c r="C2" s="584" t="s">
        <v>154</v>
      </c>
      <c r="D2" s="584"/>
      <c r="E2" s="595"/>
      <c r="F2" s="584"/>
      <c r="G2" s="578"/>
      <c r="H2" s="578"/>
      <c r="I2" s="578"/>
      <c r="J2" s="579"/>
    </row>
    <row r="3" spans="1:10" x14ac:dyDescent="0.3">
      <c r="A3" s="581"/>
      <c r="B3" s="583"/>
      <c r="C3" s="584"/>
      <c r="D3" s="584"/>
      <c r="E3" s="595"/>
      <c r="F3" s="584"/>
      <c r="G3" s="585" t="s">
        <v>155</v>
      </c>
      <c r="H3" s="585"/>
      <c r="I3" s="585"/>
      <c r="J3" s="586"/>
    </row>
    <row r="4" spans="1:10" x14ac:dyDescent="0.3">
      <c r="A4" s="182" t="s">
        <v>40</v>
      </c>
      <c r="B4" s="183" t="s">
        <v>45</v>
      </c>
      <c r="C4" s="184" t="s">
        <v>161</v>
      </c>
      <c r="D4" s="185" t="s">
        <v>156</v>
      </c>
      <c r="E4" s="596"/>
      <c r="F4" s="584"/>
      <c r="G4" s="186" t="s">
        <v>157</v>
      </c>
      <c r="H4" s="186" t="s">
        <v>158</v>
      </c>
      <c r="I4" s="186" t="s">
        <v>159</v>
      </c>
      <c r="J4" s="187" t="s">
        <v>160</v>
      </c>
    </row>
    <row r="5" spans="1:10" ht="69" customHeight="1" x14ac:dyDescent="0.3">
      <c r="A5" s="588" t="s">
        <v>13</v>
      </c>
      <c r="B5" s="589">
        <f>'RESULTADOS '!G6</f>
        <v>14868.66</v>
      </c>
      <c r="C5" s="105" t="s">
        <v>104</v>
      </c>
      <c r="D5" s="105" t="s">
        <v>214</v>
      </c>
      <c r="E5" s="117" t="s">
        <v>207</v>
      </c>
      <c r="F5" s="179">
        <v>20000</v>
      </c>
      <c r="G5" s="12"/>
      <c r="H5" s="12"/>
      <c r="I5" s="12"/>
      <c r="J5" s="12"/>
    </row>
    <row r="6" spans="1:10" ht="67.95" customHeight="1" x14ac:dyDescent="0.3">
      <c r="A6" s="588"/>
      <c r="B6" s="589"/>
      <c r="C6" s="106"/>
      <c r="D6" s="106"/>
      <c r="E6" s="117" t="s">
        <v>208</v>
      </c>
      <c r="F6" s="147">
        <v>10000</v>
      </c>
      <c r="G6" s="12"/>
      <c r="H6" s="12"/>
      <c r="I6" s="12"/>
      <c r="J6" s="12"/>
    </row>
    <row r="7" spans="1:10" ht="78.599999999999994" customHeight="1" x14ac:dyDescent="0.3">
      <c r="A7" s="588"/>
      <c r="B7" s="589"/>
      <c r="C7" s="106"/>
      <c r="D7" s="106"/>
      <c r="E7" s="117" t="s">
        <v>209</v>
      </c>
      <c r="F7" s="147">
        <v>5000</v>
      </c>
      <c r="G7" s="12"/>
      <c r="H7" s="12"/>
      <c r="I7" s="12"/>
      <c r="J7" s="12"/>
    </row>
    <row r="8" spans="1:10" ht="71.400000000000006" x14ac:dyDescent="0.3">
      <c r="A8" s="588"/>
      <c r="B8" s="589"/>
      <c r="C8" s="106"/>
      <c r="D8" s="106"/>
      <c r="E8" s="117" t="s">
        <v>210</v>
      </c>
      <c r="F8" s="147">
        <v>7000</v>
      </c>
      <c r="G8" s="12"/>
      <c r="H8" s="12"/>
      <c r="I8" s="12"/>
      <c r="J8" s="12"/>
    </row>
    <row r="9" spans="1:10" ht="39" customHeight="1" x14ac:dyDescent="0.3">
      <c r="A9" s="588"/>
      <c r="B9" s="589"/>
      <c r="C9" s="154" t="s">
        <v>216</v>
      </c>
      <c r="D9" s="105" t="s">
        <v>213</v>
      </c>
      <c r="E9" s="509" t="s">
        <v>211</v>
      </c>
      <c r="F9" s="587">
        <v>10000</v>
      </c>
      <c r="G9" s="12"/>
      <c r="H9" s="12"/>
      <c r="I9" s="12"/>
      <c r="J9" s="12"/>
    </row>
    <row r="10" spans="1:10" ht="76.95" customHeight="1" x14ac:dyDescent="0.3">
      <c r="A10" s="588"/>
      <c r="B10" s="589"/>
      <c r="C10" s="166" t="s">
        <v>104</v>
      </c>
      <c r="D10" s="167" t="s">
        <v>213</v>
      </c>
      <c r="E10" s="509"/>
      <c r="F10" s="587"/>
      <c r="G10" s="12"/>
      <c r="H10" s="12"/>
      <c r="I10" s="12"/>
      <c r="J10" s="12"/>
    </row>
    <row r="11" spans="1:10" ht="71.400000000000006" x14ac:dyDescent="0.3">
      <c r="A11" s="23" t="s">
        <v>1</v>
      </c>
      <c r="B11" s="25">
        <f>'SISTEMA MULTI- VOTACIÓN '!AD10</f>
        <v>6118.66</v>
      </c>
      <c r="C11" s="154" t="s">
        <v>217</v>
      </c>
      <c r="D11" s="194" t="s">
        <v>146</v>
      </c>
      <c r="E11" s="273" t="s">
        <v>212</v>
      </c>
      <c r="F11" s="323">
        <v>12000</v>
      </c>
      <c r="G11" s="12"/>
      <c r="H11" s="12"/>
      <c r="I11" s="12"/>
      <c r="J11" s="12"/>
    </row>
  </sheetData>
  <mergeCells count="13">
    <mergeCell ref="E9:E10"/>
    <mergeCell ref="F9:F10"/>
    <mergeCell ref="A5:A10"/>
    <mergeCell ref="B5:B10"/>
    <mergeCell ref="A1:B1"/>
    <mergeCell ref="C1:D1"/>
    <mergeCell ref="E1:E4"/>
    <mergeCell ref="F1:F4"/>
    <mergeCell ref="G1:J2"/>
    <mergeCell ref="A2:A3"/>
    <mergeCell ref="B2:B3"/>
    <mergeCell ref="C2:D3"/>
    <mergeCell ref="G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8EB2-ADCC-48ED-96F2-BAE96FBAD702}">
  <dimension ref="A1:J10"/>
  <sheetViews>
    <sheetView topLeftCell="A2" zoomScaleNormal="100" workbookViewId="0">
      <selection activeCell="F7" sqref="F7"/>
    </sheetView>
  </sheetViews>
  <sheetFormatPr baseColWidth="10" defaultRowHeight="14.4" x14ac:dyDescent="0.3"/>
  <cols>
    <col min="1" max="1" width="34.44140625" customWidth="1"/>
    <col min="2" max="2" width="29.6640625" customWidth="1"/>
    <col min="3" max="3" width="22" customWidth="1"/>
    <col min="4" max="4" width="21" customWidth="1"/>
    <col min="5" max="5" width="29.6640625" customWidth="1"/>
    <col min="6" max="6" width="13" customWidth="1"/>
  </cols>
  <sheetData>
    <row r="1" spans="1:10" ht="37.950000000000003" customHeight="1" thickBot="1" x14ac:dyDescent="0.35">
      <c r="A1" s="528" t="s">
        <v>149</v>
      </c>
      <c r="B1" s="529"/>
      <c r="C1" s="598" t="s">
        <v>150</v>
      </c>
      <c r="D1" s="599"/>
      <c r="E1" s="532" t="s">
        <v>151</v>
      </c>
      <c r="F1" s="534" t="s">
        <v>152</v>
      </c>
      <c r="G1" s="536" t="s">
        <v>153</v>
      </c>
      <c r="H1" s="536"/>
      <c r="I1" s="536"/>
      <c r="J1" s="537"/>
    </row>
    <row r="2" spans="1:10" x14ac:dyDescent="0.3">
      <c r="A2" s="540" t="s">
        <v>47</v>
      </c>
      <c r="B2" s="542" t="s">
        <v>22</v>
      </c>
      <c r="C2" s="535" t="s">
        <v>154</v>
      </c>
      <c r="D2" s="535"/>
      <c r="E2" s="533"/>
      <c r="F2" s="535"/>
      <c r="G2" s="538"/>
      <c r="H2" s="538"/>
      <c r="I2" s="538"/>
      <c r="J2" s="539"/>
    </row>
    <row r="3" spans="1:10" ht="33.6" customHeight="1" x14ac:dyDescent="0.3">
      <c r="A3" s="601"/>
      <c r="B3" s="602"/>
      <c r="C3" s="535"/>
      <c r="D3" s="535"/>
      <c r="E3" s="533"/>
      <c r="F3" s="535"/>
      <c r="G3" s="544" t="s">
        <v>155</v>
      </c>
      <c r="H3" s="544"/>
      <c r="I3" s="544"/>
      <c r="J3" s="545"/>
    </row>
    <row r="4" spans="1:10" x14ac:dyDescent="0.3">
      <c r="A4" s="188" t="s">
        <v>40</v>
      </c>
      <c r="B4" s="189" t="s">
        <v>45</v>
      </c>
      <c r="C4" s="190" t="s">
        <v>161</v>
      </c>
      <c r="D4" s="191" t="s">
        <v>156</v>
      </c>
      <c r="E4" s="600"/>
      <c r="F4" s="535"/>
      <c r="G4" s="192" t="s">
        <v>157</v>
      </c>
      <c r="H4" s="192" t="s">
        <v>158</v>
      </c>
      <c r="I4" s="192" t="s">
        <v>159</v>
      </c>
      <c r="J4" s="193" t="s">
        <v>160</v>
      </c>
    </row>
    <row r="5" spans="1:10" ht="67.95" customHeight="1" x14ac:dyDescent="0.3">
      <c r="A5" s="12"/>
      <c r="B5" s="12"/>
      <c r="C5" s="12"/>
      <c r="D5" s="12"/>
      <c r="E5" s="327" t="s">
        <v>220</v>
      </c>
      <c r="F5" s="328">
        <v>50000</v>
      </c>
      <c r="G5" s="12"/>
      <c r="H5" s="12"/>
      <c r="I5" s="12"/>
      <c r="J5" s="12"/>
    </row>
    <row r="6" spans="1:10" ht="84.6" customHeight="1" x14ac:dyDescent="0.3">
      <c r="A6" s="12"/>
      <c r="B6" s="12"/>
      <c r="C6" s="12"/>
      <c r="D6" s="12"/>
      <c r="E6" s="180" t="s">
        <v>221</v>
      </c>
      <c r="F6" s="181">
        <v>11000</v>
      </c>
      <c r="G6" s="12"/>
      <c r="H6" s="12"/>
      <c r="I6" s="12"/>
      <c r="J6" s="12"/>
    </row>
    <row r="7" spans="1:10" ht="78" x14ac:dyDescent="0.3">
      <c r="A7" s="12"/>
      <c r="B7" s="12"/>
      <c r="C7" s="12"/>
      <c r="D7" s="12"/>
      <c r="E7" s="180" t="s">
        <v>222</v>
      </c>
      <c r="F7" s="181">
        <v>11000</v>
      </c>
      <c r="G7" s="12"/>
      <c r="H7" s="12"/>
      <c r="I7" s="12"/>
      <c r="J7" s="12"/>
    </row>
    <row r="8" spans="1:10" ht="78" x14ac:dyDescent="0.3">
      <c r="A8" s="12"/>
      <c r="B8" s="12"/>
      <c r="C8" s="12"/>
      <c r="D8" s="12"/>
      <c r="E8" s="180" t="s">
        <v>223</v>
      </c>
      <c r="F8" s="181">
        <v>4000</v>
      </c>
      <c r="G8" s="12"/>
      <c r="H8" s="12"/>
      <c r="I8" s="12"/>
      <c r="J8" s="12"/>
    </row>
    <row r="9" spans="1:10" ht="58.8" x14ac:dyDescent="0.3">
      <c r="A9" s="12"/>
      <c r="B9" s="12"/>
      <c r="C9" s="12"/>
      <c r="D9" s="12"/>
      <c r="E9" s="180" t="s">
        <v>224</v>
      </c>
      <c r="F9" s="181">
        <v>7000</v>
      </c>
      <c r="G9" s="12"/>
      <c r="H9" s="12"/>
      <c r="I9" s="12"/>
      <c r="J9" s="12"/>
    </row>
    <row r="10" spans="1:10" ht="68.400000000000006" x14ac:dyDescent="0.3">
      <c r="A10" s="12"/>
      <c r="B10" s="12"/>
      <c r="C10" s="12"/>
      <c r="D10" s="12"/>
      <c r="E10" s="180" t="s">
        <v>225</v>
      </c>
      <c r="F10" s="181">
        <v>2500</v>
      </c>
      <c r="G10" s="12"/>
      <c r="H10" s="12"/>
      <c r="I10" s="12"/>
      <c r="J10" s="12"/>
    </row>
  </sheetData>
  <mergeCells count="9">
    <mergeCell ref="A1:B1"/>
    <mergeCell ref="C1:D1"/>
    <mergeCell ref="E1:E4"/>
    <mergeCell ref="F1:F4"/>
    <mergeCell ref="G1:J2"/>
    <mergeCell ref="A2:A3"/>
    <mergeCell ref="B2:B3"/>
    <mergeCell ref="C2:D3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C150-3D4E-45EB-A840-4F6C2D6474F4}">
  <dimension ref="A2:AD20"/>
  <sheetViews>
    <sheetView topLeftCell="O1" zoomScale="140" zoomScaleNormal="140" workbookViewId="0">
      <selection activeCell="T20" sqref="T20"/>
    </sheetView>
  </sheetViews>
  <sheetFormatPr baseColWidth="10" defaultRowHeight="14.4" x14ac:dyDescent="0.3"/>
  <cols>
    <col min="1" max="1" width="33.44140625" customWidth="1"/>
    <col min="2" max="2" width="10.109375" customWidth="1"/>
    <col min="3" max="3" width="7.6640625" customWidth="1"/>
    <col min="4" max="4" width="8.88671875" customWidth="1"/>
    <col min="5" max="5" width="8" customWidth="1"/>
    <col min="6" max="6" width="7" style="34" customWidth="1"/>
    <col min="7" max="7" width="8.6640625" style="39" customWidth="1"/>
    <col min="8" max="8" width="8.6640625" style="34" customWidth="1"/>
    <col min="9" max="9" width="8.6640625" customWidth="1"/>
    <col min="10" max="10" width="8.5546875" customWidth="1"/>
    <col min="11" max="11" width="7.33203125" customWidth="1"/>
    <col min="12" max="12" width="6.88671875" customWidth="1"/>
    <col min="13" max="13" width="7.44140625" customWidth="1"/>
    <col min="14" max="14" width="7.6640625" customWidth="1"/>
    <col min="15" max="15" width="8.44140625" customWidth="1"/>
    <col min="16" max="16" width="7" customWidth="1"/>
    <col min="17" max="17" width="6.88671875" customWidth="1"/>
    <col min="18" max="18" width="8.33203125" customWidth="1"/>
    <col min="19" max="19" width="7.5546875" customWidth="1"/>
    <col min="20" max="20" width="7.88671875" customWidth="1"/>
    <col min="21" max="29" width="7.33203125" customWidth="1"/>
    <col min="30" max="30" width="14.88671875" customWidth="1"/>
  </cols>
  <sheetData>
    <row r="2" spans="1:30" x14ac:dyDescent="0.3">
      <c r="A2" s="404" t="s">
        <v>46</v>
      </c>
      <c r="B2" s="401" t="s">
        <v>52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3"/>
      <c r="V2" s="29"/>
      <c r="W2" s="29"/>
      <c r="X2" s="29"/>
      <c r="Y2" s="29"/>
      <c r="Z2" s="29"/>
      <c r="AA2" s="29"/>
      <c r="AB2" s="29"/>
      <c r="AC2" s="29"/>
      <c r="AD2" s="400" t="s">
        <v>23</v>
      </c>
    </row>
    <row r="3" spans="1:30" ht="48.6" x14ac:dyDescent="0.3">
      <c r="A3" s="404"/>
      <c r="B3" s="6" t="s">
        <v>44</v>
      </c>
      <c r="C3" s="6" t="s">
        <v>24</v>
      </c>
      <c r="D3" s="6" t="s">
        <v>25</v>
      </c>
      <c r="E3" s="6" t="s">
        <v>26</v>
      </c>
      <c r="F3" s="30" t="s">
        <v>27</v>
      </c>
      <c r="G3" s="35" t="s">
        <v>28</v>
      </c>
      <c r="H3" s="30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34</v>
      </c>
      <c r="N3" s="6" t="s">
        <v>35</v>
      </c>
      <c r="O3" s="6" t="s">
        <v>36</v>
      </c>
      <c r="P3" s="6" t="s">
        <v>37</v>
      </c>
      <c r="Q3" s="6" t="s">
        <v>38</v>
      </c>
      <c r="R3" s="6" t="s">
        <v>39</v>
      </c>
      <c r="S3" s="6" t="s">
        <v>41</v>
      </c>
      <c r="T3" s="6" t="s">
        <v>42</v>
      </c>
      <c r="U3" s="6" t="s">
        <v>43</v>
      </c>
      <c r="V3" s="6" t="s">
        <v>53</v>
      </c>
      <c r="W3" s="6" t="s">
        <v>54</v>
      </c>
      <c r="X3" s="6" t="s">
        <v>55</v>
      </c>
      <c r="Y3" s="6" t="s">
        <v>56</v>
      </c>
      <c r="Z3" s="6" t="s">
        <v>57</v>
      </c>
      <c r="AA3" s="6" t="s">
        <v>58</v>
      </c>
      <c r="AB3" s="6" t="s">
        <v>59</v>
      </c>
      <c r="AC3" s="6" t="s">
        <v>60</v>
      </c>
      <c r="AD3" s="400"/>
    </row>
    <row r="4" spans="1:30" ht="20.399999999999999" customHeight="1" x14ac:dyDescent="0.3">
      <c r="A4" s="20" t="s">
        <v>40</v>
      </c>
      <c r="B4" s="19">
        <f>B20/28</f>
        <v>4418.6639285714282</v>
      </c>
      <c r="C4" s="7">
        <f>D20</f>
        <v>4418.6639285714282</v>
      </c>
      <c r="D4" s="8">
        <f>D20</f>
        <v>4418.6639285714282</v>
      </c>
      <c r="E4" s="8">
        <f>D20</f>
        <v>4418.6639285714282</v>
      </c>
      <c r="F4" s="31">
        <f>D20</f>
        <v>4418.6639285714282</v>
      </c>
      <c r="G4" s="36">
        <f>D20</f>
        <v>4418.6639285714282</v>
      </c>
      <c r="H4" s="31">
        <f>D20</f>
        <v>4418.6639285714282</v>
      </c>
      <c r="I4" s="8">
        <f>D20</f>
        <v>4418.6639285714282</v>
      </c>
      <c r="J4" s="8">
        <f>D20</f>
        <v>4418.6639285714282</v>
      </c>
      <c r="K4" s="8">
        <f>D20</f>
        <v>4418.6639285714282</v>
      </c>
      <c r="L4" s="8">
        <f>D20</f>
        <v>4418.6639285714282</v>
      </c>
      <c r="M4" s="8">
        <f>D20</f>
        <v>4418.6639285714282</v>
      </c>
      <c r="N4" s="8">
        <f>D20</f>
        <v>4418.6639285714282</v>
      </c>
      <c r="O4" s="8">
        <f>D20</f>
        <v>4418.6639285714282</v>
      </c>
      <c r="P4" s="8">
        <f>D20</f>
        <v>4418.6639285714282</v>
      </c>
      <c r="Q4" s="8">
        <f>D20</f>
        <v>4418.6639285714282</v>
      </c>
      <c r="R4" s="8">
        <f>D20</f>
        <v>4418.6639285714282</v>
      </c>
      <c r="S4" s="8">
        <f>D20</f>
        <v>4418.6639285714282</v>
      </c>
      <c r="T4" s="8">
        <f>D20</f>
        <v>4418.6639285714282</v>
      </c>
      <c r="U4" s="8">
        <f>D20</f>
        <v>4418.6639285714282</v>
      </c>
      <c r="V4" s="8">
        <f>D20</f>
        <v>4418.6639285714282</v>
      </c>
      <c r="W4" s="8">
        <f>D20</f>
        <v>4418.6639285714282</v>
      </c>
      <c r="X4" s="8">
        <f>+D20</f>
        <v>4418.6639285714282</v>
      </c>
      <c r="Y4" s="8">
        <f>+D20</f>
        <v>4418.6639285714282</v>
      </c>
      <c r="Z4" s="8">
        <f>+D20</f>
        <v>4418.6639285714282</v>
      </c>
      <c r="AA4" s="8">
        <f>+D20</f>
        <v>4418.6639285714282</v>
      </c>
      <c r="AB4" s="8">
        <f t="shared" ref="AB4" si="0">H20</f>
        <v>0</v>
      </c>
      <c r="AC4" s="8">
        <f t="shared" ref="AC4" si="1">L20</f>
        <v>0</v>
      </c>
      <c r="AD4" s="9">
        <f>SUM(B4:AA4)</f>
        <v>114885.26214285717</v>
      </c>
    </row>
    <row r="5" spans="1:30" ht="20.399999999999999" customHeight="1" x14ac:dyDescent="0.3">
      <c r="A5" s="1" t="s">
        <v>0</v>
      </c>
      <c r="B5" s="10">
        <v>1000</v>
      </c>
      <c r="C5" s="10">
        <v>100</v>
      </c>
      <c r="D5" s="10">
        <v>100</v>
      </c>
      <c r="E5" s="10">
        <v>0</v>
      </c>
      <c r="F5" s="32">
        <v>1000</v>
      </c>
      <c r="G5" s="37">
        <v>500</v>
      </c>
      <c r="H5" s="32">
        <v>0</v>
      </c>
      <c r="I5" s="10">
        <v>0</v>
      </c>
      <c r="J5" s="10">
        <v>0</v>
      </c>
      <c r="K5" s="10">
        <v>300</v>
      </c>
      <c r="L5" s="10">
        <v>1000</v>
      </c>
      <c r="M5" s="10">
        <v>500</v>
      </c>
      <c r="N5" s="10">
        <v>100</v>
      </c>
      <c r="O5" s="10">
        <v>300</v>
      </c>
      <c r="P5" s="10">
        <v>800</v>
      </c>
      <c r="Q5" s="10">
        <v>80</v>
      </c>
      <c r="R5" s="10">
        <v>800</v>
      </c>
      <c r="S5" s="10">
        <v>0</v>
      </c>
      <c r="T5" s="10">
        <v>4000</v>
      </c>
      <c r="U5" s="10">
        <v>0</v>
      </c>
      <c r="V5" s="10">
        <v>1000</v>
      </c>
      <c r="W5" s="10">
        <v>1000</v>
      </c>
      <c r="X5" s="10">
        <v>0</v>
      </c>
      <c r="Y5" s="10">
        <v>100</v>
      </c>
      <c r="Z5" s="10">
        <v>100</v>
      </c>
      <c r="AA5" s="10">
        <v>418.66</v>
      </c>
      <c r="AB5" s="10"/>
      <c r="AC5" s="10"/>
      <c r="AD5" s="9">
        <f>SUM(B5:AA5)</f>
        <v>13198.66</v>
      </c>
    </row>
    <row r="6" spans="1:30" ht="31.2" customHeight="1" x14ac:dyDescent="0.3">
      <c r="A6" s="1" t="s">
        <v>13</v>
      </c>
      <c r="B6" s="10">
        <v>800</v>
      </c>
      <c r="C6" s="10">
        <v>300</v>
      </c>
      <c r="D6" s="10">
        <v>300</v>
      </c>
      <c r="E6" s="10">
        <v>0</v>
      </c>
      <c r="F6" s="32">
        <v>0</v>
      </c>
      <c r="G6" s="37">
        <v>500</v>
      </c>
      <c r="H6" s="32">
        <v>2000</v>
      </c>
      <c r="I6" s="10">
        <v>1000</v>
      </c>
      <c r="J6" s="10">
        <v>1000</v>
      </c>
      <c r="K6" s="10">
        <v>1000</v>
      </c>
      <c r="L6" s="10">
        <v>1000</v>
      </c>
      <c r="M6" s="10">
        <v>500</v>
      </c>
      <c r="N6" s="10">
        <v>1000</v>
      </c>
      <c r="O6" s="10">
        <v>600</v>
      </c>
      <c r="P6" s="10">
        <v>500</v>
      </c>
      <c r="Q6" s="10">
        <v>500</v>
      </c>
      <c r="R6" s="10">
        <v>500</v>
      </c>
      <c r="S6" s="10">
        <v>468.66</v>
      </c>
      <c r="T6" s="10">
        <v>0</v>
      </c>
      <c r="U6" s="10">
        <v>0</v>
      </c>
      <c r="V6" s="10">
        <v>200</v>
      </c>
      <c r="W6" s="10">
        <v>200</v>
      </c>
      <c r="X6" s="10">
        <v>1000</v>
      </c>
      <c r="Y6" s="10">
        <v>200</v>
      </c>
      <c r="Z6" s="10">
        <v>300</v>
      </c>
      <c r="AA6" s="10">
        <v>1000</v>
      </c>
      <c r="AB6" s="10"/>
      <c r="AC6" s="10"/>
      <c r="AD6" s="9">
        <f>SUM(B6:AA6)</f>
        <v>14868.66</v>
      </c>
    </row>
    <row r="7" spans="1:30" ht="26.4" customHeight="1" x14ac:dyDescent="0.3">
      <c r="A7" s="1" t="s">
        <v>15</v>
      </c>
      <c r="B7" s="10">
        <v>400</v>
      </c>
      <c r="C7" s="10">
        <v>100</v>
      </c>
      <c r="D7" s="10">
        <v>100</v>
      </c>
      <c r="E7" s="10">
        <v>2500</v>
      </c>
      <c r="F7" s="32">
        <v>500</v>
      </c>
      <c r="G7" s="37">
        <v>418.66</v>
      </c>
      <c r="H7" s="40">
        <v>1418.66</v>
      </c>
      <c r="I7" s="10">
        <v>218.66</v>
      </c>
      <c r="J7" s="10">
        <v>500</v>
      </c>
      <c r="K7" s="10">
        <v>400</v>
      </c>
      <c r="L7" s="10">
        <v>0</v>
      </c>
      <c r="M7" s="10">
        <v>418.66</v>
      </c>
      <c r="N7" s="10">
        <v>200</v>
      </c>
      <c r="O7" s="10">
        <v>500</v>
      </c>
      <c r="P7" s="10">
        <v>400</v>
      </c>
      <c r="Q7" s="10">
        <v>520</v>
      </c>
      <c r="R7" s="10">
        <v>400</v>
      </c>
      <c r="S7" s="10">
        <v>450</v>
      </c>
      <c r="T7" s="10">
        <v>0</v>
      </c>
      <c r="U7" s="10">
        <v>500</v>
      </c>
      <c r="V7" s="10">
        <v>300</v>
      </c>
      <c r="W7" s="10">
        <v>300</v>
      </c>
      <c r="X7" s="10">
        <v>500</v>
      </c>
      <c r="Y7" s="10">
        <v>300</v>
      </c>
      <c r="Z7" s="10">
        <v>200</v>
      </c>
      <c r="AA7" s="10">
        <v>250</v>
      </c>
      <c r="AB7" s="10"/>
      <c r="AC7" s="10"/>
      <c r="AD7" s="9">
        <f t="shared" ref="AD7:AD16" si="2">SUM(B7:AA7)</f>
        <v>11794.64</v>
      </c>
    </row>
    <row r="8" spans="1:30" ht="22.2" customHeight="1" x14ac:dyDescent="0.3">
      <c r="A8" s="1" t="s">
        <v>16</v>
      </c>
      <c r="B8" s="10">
        <v>500</v>
      </c>
      <c r="C8" s="10">
        <v>500</v>
      </c>
      <c r="D8" s="10">
        <v>500</v>
      </c>
      <c r="E8" s="10">
        <v>918.66</v>
      </c>
      <c r="F8" s="32">
        <v>0</v>
      </c>
      <c r="G8" s="37">
        <v>600</v>
      </c>
      <c r="H8" s="32">
        <v>0</v>
      </c>
      <c r="I8" s="10">
        <v>0</v>
      </c>
      <c r="J8" s="10">
        <v>500</v>
      </c>
      <c r="K8" s="10">
        <v>500</v>
      </c>
      <c r="L8" s="10">
        <v>0</v>
      </c>
      <c r="M8" s="10">
        <v>0</v>
      </c>
      <c r="N8" s="10">
        <v>500</v>
      </c>
      <c r="O8" s="10">
        <v>218.66</v>
      </c>
      <c r="P8" s="10">
        <v>300</v>
      </c>
      <c r="Q8" s="10">
        <v>1000</v>
      </c>
      <c r="R8" s="10">
        <v>300</v>
      </c>
      <c r="S8" s="10">
        <v>500</v>
      </c>
      <c r="T8" s="10">
        <v>0</v>
      </c>
      <c r="U8" s="10">
        <v>700</v>
      </c>
      <c r="V8" s="10">
        <v>168.66</v>
      </c>
      <c r="W8" s="10">
        <v>168.66</v>
      </c>
      <c r="X8" s="10">
        <v>1000</v>
      </c>
      <c r="Y8" s="10">
        <v>200</v>
      </c>
      <c r="Z8" s="10">
        <v>300</v>
      </c>
      <c r="AA8" s="10">
        <v>250</v>
      </c>
      <c r="AB8" s="10"/>
      <c r="AC8" s="10"/>
      <c r="AD8" s="9">
        <f t="shared" si="2"/>
        <v>9624.64</v>
      </c>
    </row>
    <row r="9" spans="1:30" ht="22.2" customHeight="1" x14ac:dyDescent="0.3">
      <c r="A9" s="1" t="s">
        <v>14</v>
      </c>
      <c r="B9" s="10">
        <v>200</v>
      </c>
      <c r="C9" s="10">
        <v>150</v>
      </c>
      <c r="D9" s="10">
        <v>150</v>
      </c>
      <c r="E9" s="10">
        <v>0</v>
      </c>
      <c r="F9" s="32">
        <v>0</v>
      </c>
      <c r="G9" s="37">
        <v>500</v>
      </c>
      <c r="H9" s="32">
        <v>0</v>
      </c>
      <c r="I9" s="10">
        <v>0</v>
      </c>
      <c r="J9" s="10">
        <v>300</v>
      </c>
      <c r="K9" s="10">
        <v>200</v>
      </c>
      <c r="L9" s="10">
        <v>500</v>
      </c>
      <c r="M9" s="10">
        <v>500</v>
      </c>
      <c r="N9" s="10">
        <v>200</v>
      </c>
      <c r="O9" s="10">
        <v>200</v>
      </c>
      <c r="P9" s="10">
        <v>200</v>
      </c>
      <c r="Q9" s="10">
        <v>200</v>
      </c>
      <c r="R9" s="10">
        <v>200</v>
      </c>
      <c r="S9" s="10">
        <v>250</v>
      </c>
      <c r="T9" s="10">
        <v>0</v>
      </c>
      <c r="U9" s="10">
        <v>0</v>
      </c>
      <c r="V9" s="10">
        <v>200</v>
      </c>
      <c r="W9" s="10">
        <v>200</v>
      </c>
      <c r="X9" s="10">
        <v>500</v>
      </c>
      <c r="Y9" s="10">
        <v>300</v>
      </c>
      <c r="Z9" s="10">
        <v>200</v>
      </c>
      <c r="AA9" s="10">
        <v>500</v>
      </c>
      <c r="AB9" s="10"/>
      <c r="AC9" s="10"/>
      <c r="AD9" s="9">
        <f t="shared" si="2"/>
        <v>5650</v>
      </c>
    </row>
    <row r="10" spans="1:30" ht="32.4" customHeight="1" x14ac:dyDescent="0.3">
      <c r="A10" s="1" t="s">
        <v>17</v>
      </c>
      <c r="B10" s="10">
        <v>300</v>
      </c>
      <c r="C10" s="10">
        <v>68.66</v>
      </c>
      <c r="D10" s="10">
        <v>50</v>
      </c>
      <c r="E10" s="10">
        <v>0</v>
      </c>
      <c r="F10" s="32">
        <v>0</v>
      </c>
      <c r="G10" s="37">
        <v>0</v>
      </c>
      <c r="H10" s="32">
        <v>0</v>
      </c>
      <c r="I10" s="10">
        <v>0</v>
      </c>
      <c r="J10" s="10">
        <v>300</v>
      </c>
      <c r="K10" s="10">
        <v>200</v>
      </c>
      <c r="L10" s="10">
        <v>0</v>
      </c>
      <c r="M10" s="10">
        <v>500</v>
      </c>
      <c r="N10" s="10">
        <v>200</v>
      </c>
      <c r="O10" s="10">
        <v>200</v>
      </c>
      <c r="P10" s="10">
        <v>300</v>
      </c>
      <c r="Q10" s="10">
        <v>300</v>
      </c>
      <c r="R10" s="10">
        <v>300</v>
      </c>
      <c r="S10" s="10">
        <v>1000</v>
      </c>
      <c r="T10" s="10">
        <v>0</v>
      </c>
      <c r="U10" s="10">
        <v>0</v>
      </c>
      <c r="V10" s="10">
        <v>500</v>
      </c>
      <c r="W10" s="10">
        <v>500</v>
      </c>
      <c r="X10" s="10">
        <v>0</v>
      </c>
      <c r="Y10" s="10">
        <v>400</v>
      </c>
      <c r="Z10" s="10">
        <v>400</v>
      </c>
      <c r="AA10" s="10">
        <v>600</v>
      </c>
      <c r="AB10" s="10"/>
      <c r="AC10" s="10"/>
      <c r="AD10" s="9">
        <f t="shared" si="2"/>
        <v>6118.66</v>
      </c>
    </row>
    <row r="11" spans="1:30" ht="21.6" customHeight="1" x14ac:dyDescent="0.3">
      <c r="A11" s="1" t="s">
        <v>2</v>
      </c>
      <c r="B11" s="10">
        <v>200</v>
      </c>
      <c r="C11" s="10">
        <v>200</v>
      </c>
      <c r="D11" s="10">
        <v>300</v>
      </c>
      <c r="E11" s="10">
        <v>0</v>
      </c>
      <c r="F11" s="32">
        <v>0</v>
      </c>
      <c r="G11" s="37">
        <v>500</v>
      </c>
      <c r="H11" s="32">
        <v>0</v>
      </c>
      <c r="I11" s="10">
        <v>500</v>
      </c>
      <c r="J11" s="10">
        <v>1000</v>
      </c>
      <c r="K11" s="10">
        <v>200</v>
      </c>
      <c r="L11" s="10">
        <v>0</v>
      </c>
      <c r="M11" s="10">
        <v>500</v>
      </c>
      <c r="N11" s="10">
        <v>200</v>
      </c>
      <c r="O11" s="10">
        <v>200</v>
      </c>
      <c r="P11" s="10">
        <v>300</v>
      </c>
      <c r="Q11" s="10">
        <v>400</v>
      </c>
      <c r="R11" s="10">
        <v>300</v>
      </c>
      <c r="S11" s="10">
        <v>250</v>
      </c>
      <c r="T11" s="10">
        <v>0</v>
      </c>
      <c r="U11" s="10">
        <v>0</v>
      </c>
      <c r="V11" s="10">
        <v>150</v>
      </c>
      <c r="W11" s="10">
        <v>150</v>
      </c>
      <c r="X11" s="10">
        <v>500</v>
      </c>
      <c r="Y11" s="10">
        <v>100</v>
      </c>
      <c r="Z11" s="10">
        <v>100</v>
      </c>
      <c r="AA11" s="10">
        <v>400</v>
      </c>
      <c r="AB11" s="10"/>
      <c r="AC11" s="10"/>
      <c r="AD11" s="9">
        <f t="shared" si="2"/>
        <v>6450</v>
      </c>
    </row>
    <row r="12" spans="1:30" ht="34.200000000000003" customHeight="1" x14ac:dyDescent="0.3">
      <c r="A12" s="2" t="s">
        <v>61</v>
      </c>
      <c r="B12" s="10">
        <v>200</v>
      </c>
      <c r="C12" s="10">
        <v>300</v>
      </c>
      <c r="D12" s="10">
        <v>918.66</v>
      </c>
      <c r="E12" s="10">
        <v>0</v>
      </c>
      <c r="F12" s="32">
        <v>500</v>
      </c>
      <c r="G12" s="37">
        <v>500</v>
      </c>
      <c r="H12" s="32">
        <v>500</v>
      </c>
      <c r="I12" s="10">
        <v>200</v>
      </c>
      <c r="J12" s="10">
        <v>400</v>
      </c>
      <c r="K12" s="10">
        <v>500</v>
      </c>
      <c r="L12" s="10">
        <v>0</v>
      </c>
      <c r="M12" s="10">
        <v>0</v>
      </c>
      <c r="N12" s="10">
        <v>500</v>
      </c>
      <c r="O12" s="10">
        <v>500</v>
      </c>
      <c r="P12" s="10">
        <v>400</v>
      </c>
      <c r="Q12" s="10">
        <v>500</v>
      </c>
      <c r="R12" s="10">
        <v>400</v>
      </c>
      <c r="S12" s="10">
        <v>300</v>
      </c>
      <c r="T12" s="10">
        <v>0</v>
      </c>
      <c r="U12" s="10">
        <v>1500</v>
      </c>
      <c r="V12" s="10">
        <v>300</v>
      </c>
      <c r="W12" s="10">
        <v>300</v>
      </c>
      <c r="X12" s="10">
        <v>0</v>
      </c>
      <c r="Y12" s="10">
        <v>900</v>
      </c>
      <c r="Z12" s="10">
        <v>600</v>
      </c>
      <c r="AA12" s="10">
        <v>250</v>
      </c>
      <c r="AB12" s="10"/>
      <c r="AC12" s="10"/>
      <c r="AD12" s="9">
        <f t="shared" si="2"/>
        <v>10468.66</v>
      </c>
    </row>
    <row r="13" spans="1:30" ht="33.6" customHeight="1" x14ac:dyDescent="0.3">
      <c r="A13" s="4" t="s">
        <v>19</v>
      </c>
      <c r="B13" s="10">
        <v>200</v>
      </c>
      <c r="C13" s="10">
        <v>700</v>
      </c>
      <c r="D13" s="10">
        <v>700</v>
      </c>
      <c r="E13" s="10">
        <v>0</v>
      </c>
      <c r="F13" s="32">
        <v>0</v>
      </c>
      <c r="G13" s="37">
        <v>500</v>
      </c>
      <c r="H13" s="32">
        <v>0</v>
      </c>
      <c r="I13" s="10">
        <v>500</v>
      </c>
      <c r="J13" s="10">
        <v>200</v>
      </c>
      <c r="K13" s="10">
        <v>600</v>
      </c>
      <c r="L13" s="10">
        <v>418.66</v>
      </c>
      <c r="M13" s="10">
        <v>500</v>
      </c>
      <c r="N13" s="10">
        <v>600</v>
      </c>
      <c r="O13" s="10">
        <v>1000</v>
      </c>
      <c r="P13" s="10">
        <v>500</v>
      </c>
      <c r="Q13" s="10">
        <v>300</v>
      </c>
      <c r="R13" s="10">
        <v>500</v>
      </c>
      <c r="S13" s="10">
        <v>300</v>
      </c>
      <c r="T13" s="10">
        <v>0</v>
      </c>
      <c r="U13" s="10">
        <v>800</v>
      </c>
      <c r="V13" s="10">
        <v>700</v>
      </c>
      <c r="W13" s="10">
        <v>700</v>
      </c>
      <c r="X13" s="10">
        <v>0</v>
      </c>
      <c r="Y13" s="10">
        <v>600</v>
      </c>
      <c r="Z13" s="10">
        <v>900</v>
      </c>
      <c r="AA13" s="10">
        <v>250</v>
      </c>
      <c r="AB13" s="10"/>
      <c r="AC13" s="10"/>
      <c r="AD13" s="9">
        <f t="shared" si="2"/>
        <v>11468.66</v>
      </c>
    </row>
    <row r="14" spans="1:30" ht="34.950000000000003" customHeight="1" x14ac:dyDescent="0.3">
      <c r="A14" s="1" t="s">
        <v>20</v>
      </c>
      <c r="B14" s="10">
        <v>200</v>
      </c>
      <c r="C14" s="10">
        <v>700</v>
      </c>
      <c r="D14" s="10">
        <v>300</v>
      </c>
      <c r="E14" s="10">
        <v>1000</v>
      </c>
      <c r="F14" s="32">
        <v>2000</v>
      </c>
      <c r="G14" s="37">
        <v>0</v>
      </c>
      <c r="H14" s="32">
        <v>500</v>
      </c>
      <c r="I14" s="10">
        <v>200</v>
      </c>
      <c r="J14" s="10">
        <v>100</v>
      </c>
      <c r="K14" s="10">
        <v>500</v>
      </c>
      <c r="L14" s="10">
        <v>500</v>
      </c>
      <c r="M14" s="10">
        <v>500</v>
      </c>
      <c r="N14" s="10">
        <v>700</v>
      </c>
      <c r="O14" s="10">
        <v>500</v>
      </c>
      <c r="P14" s="10">
        <v>300</v>
      </c>
      <c r="Q14" s="10">
        <v>200</v>
      </c>
      <c r="R14" s="10">
        <v>300</v>
      </c>
      <c r="S14" s="10">
        <v>200</v>
      </c>
      <c r="T14" s="10">
        <v>0</v>
      </c>
      <c r="U14" s="10">
        <v>718.66</v>
      </c>
      <c r="V14" s="10">
        <v>200</v>
      </c>
      <c r="W14" s="10">
        <v>200</v>
      </c>
      <c r="X14" s="10">
        <v>500</v>
      </c>
      <c r="Y14" s="10">
        <v>1000</v>
      </c>
      <c r="Z14" s="10">
        <v>1000</v>
      </c>
      <c r="AA14" s="10">
        <v>250</v>
      </c>
      <c r="AB14" s="10"/>
      <c r="AC14" s="10"/>
      <c r="AD14" s="9">
        <f t="shared" si="2"/>
        <v>12568.66</v>
      </c>
    </row>
    <row r="15" spans="1:30" ht="20.399999999999999" customHeight="1" x14ac:dyDescent="0.3">
      <c r="A15" s="1" t="s">
        <v>21</v>
      </c>
      <c r="B15" s="10">
        <v>200</v>
      </c>
      <c r="C15" s="10">
        <v>300</v>
      </c>
      <c r="D15" s="10">
        <v>1000</v>
      </c>
      <c r="E15" s="10">
        <v>0</v>
      </c>
      <c r="F15" s="32">
        <v>0</v>
      </c>
      <c r="G15" s="37">
        <v>200</v>
      </c>
      <c r="H15" s="32">
        <v>0</v>
      </c>
      <c r="I15" s="10">
        <v>1000</v>
      </c>
      <c r="J15" s="10">
        <v>100</v>
      </c>
      <c r="K15" s="10">
        <v>148</v>
      </c>
      <c r="L15" s="10">
        <v>1000</v>
      </c>
      <c r="M15" s="10">
        <v>250</v>
      </c>
      <c r="N15" s="10">
        <v>118.66</v>
      </c>
      <c r="O15" s="10">
        <v>250</v>
      </c>
      <c r="P15" s="10">
        <v>200</v>
      </c>
      <c r="Q15" s="10">
        <v>200</v>
      </c>
      <c r="R15" s="10">
        <v>200</v>
      </c>
      <c r="S15" s="10">
        <v>500</v>
      </c>
      <c r="T15" s="10">
        <v>418.66</v>
      </c>
      <c r="U15" s="10">
        <v>200</v>
      </c>
      <c r="V15" s="10">
        <v>400</v>
      </c>
      <c r="W15" s="10">
        <v>400</v>
      </c>
      <c r="X15" s="10">
        <v>418.66</v>
      </c>
      <c r="Y15" s="10">
        <v>150</v>
      </c>
      <c r="Z15" s="10">
        <v>150</v>
      </c>
      <c r="AA15" s="10">
        <v>250</v>
      </c>
      <c r="AB15" s="10"/>
      <c r="AC15" s="10"/>
      <c r="AD15" s="9">
        <f t="shared" si="2"/>
        <v>8053.98</v>
      </c>
    </row>
    <row r="16" spans="1:30" x14ac:dyDescent="0.3">
      <c r="A16" s="1" t="s">
        <v>1</v>
      </c>
      <c r="B16" s="10">
        <v>218.66</v>
      </c>
      <c r="C16" s="10">
        <v>1000</v>
      </c>
      <c r="D16" s="10">
        <v>0</v>
      </c>
      <c r="E16" s="10">
        <v>0</v>
      </c>
      <c r="F16" s="32">
        <v>418.66</v>
      </c>
      <c r="G16" s="37">
        <v>200</v>
      </c>
      <c r="H16" s="32">
        <v>0</v>
      </c>
      <c r="I16" s="10">
        <v>800</v>
      </c>
      <c r="J16" s="10">
        <v>18.66</v>
      </c>
      <c r="K16" s="10">
        <v>170.66</v>
      </c>
      <c r="L16" s="10">
        <v>0</v>
      </c>
      <c r="M16" s="10">
        <v>250</v>
      </c>
      <c r="N16" s="10">
        <v>100</v>
      </c>
      <c r="O16" s="10">
        <v>250</v>
      </c>
      <c r="P16" s="10">
        <v>218.66</v>
      </c>
      <c r="Q16" s="10">
        <v>218.66</v>
      </c>
      <c r="R16" s="10">
        <v>218.66</v>
      </c>
      <c r="S16" s="10">
        <v>200</v>
      </c>
      <c r="T16" s="10">
        <v>0</v>
      </c>
      <c r="U16" s="10">
        <v>0</v>
      </c>
      <c r="V16" s="10">
        <v>300</v>
      </c>
      <c r="W16" s="10">
        <v>300</v>
      </c>
      <c r="X16" s="10">
        <v>0</v>
      </c>
      <c r="Y16" s="10">
        <v>168.66</v>
      </c>
      <c r="Z16" s="10">
        <v>168.66</v>
      </c>
      <c r="AA16" s="10">
        <v>0</v>
      </c>
      <c r="AB16" s="10"/>
      <c r="AC16" s="10"/>
      <c r="AD16" s="9">
        <f t="shared" si="2"/>
        <v>5219.9399999999987</v>
      </c>
    </row>
    <row r="17" spans="1:30" x14ac:dyDescent="0.3">
      <c r="A17" s="1"/>
      <c r="B17" s="10">
        <f>SUM(B5:B16)</f>
        <v>4418.66</v>
      </c>
      <c r="C17" s="10">
        <f>SUM(C5:C16)</f>
        <v>4418.66</v>
      </c>
      <c r="D17" s="10">
        <f>SUM(D5:D16)</f>
        <v>4418.66</v>
      </c>
      <c r="E17" s="10">
        <f t="shared" ref="E17:O17" si="3">SUM(E6:E16)</f>
        <v>4418.66</v>
      </c>
      <c r="F17" s="32">
        <f>SUM(F5:F16)</f>
        <v>4418.66</v>
      </c>
      <c r="G17" s="37">
        <f>SUM(G5:G16)</f>
        <v>4418.66</v>
      </c>
      <c r="H17" s="32">
        <f>SUM(H5:H16)</f>
        <v>4418.66</v>
      </c>
      <c r="I17" s="10">
        <f t="shared" si="3"/>
        <v>4418.66</v>
      </c>
      <c r="J17" s="10">
        <f t="shared" si="3"/>
        <v>4418.66</v>
      </c>
      <c r="K17" s="10">
        <f t="shared" si="3"/>
        <v>4418.66</v>
      </c>
      <c r="L17" s="10">
        <f>SUM(L5:L16)</f>
        <v>4418.66</v>
      </c>
      <c r="M17" s="10">
        <f>SUM(M5:M16)</f>
        <v>4418.66</v>
      </c>
      <c r="N17" s="10">
        <f>SUM(N5:N16)</f>
        <v>4418.66</v>
      </c>
      <c r="O17" s="10">
        <f t="shared" si="3"/>
        <v>4418.66</v>
      </c>
      <c r="P17" s="10">
        <f>SUM(P5:P16)</f>
        <v>4418.66</v>
      </c>
      <c r="Q17" s="10">
        <f t="shared" ref="Q17:U17" si="4">SUM(Q5:Q16)</f>
        <v>4418.66</v>
      </c>
      <c r="R17" s="10">
        <f t="shared" si="4"/>
        <v>4418.66</v>
      </c>
      <c r="S17" s="10">
        <f t="shared" si="4"/>
        <v>4418.66</v>
      </c>
      <c r="T17" s="10">
        <f t="shared" si="4"/>
        <v>4418.66</v>
      </c>
      <c r="U17" s="10">
        <f t="shared" si="4"/>
        <v>4418.66</v>
      </c>
      <c r="V17" s="10">
        <f t="shared" ref="V17" si="5">SUM(V5:V16)</f>
        <v>4418.66</v>
      </c>
      <c r="W17" s="10">
        <f t="shared" ref="W17" si="6">SUM(W5:W16)</f>
        <v>4418.66</v>
      </c>
      <c r="X17" s="10">
        <f t="shared" ref="X17" si="7">SUM(X5:X16)</f>
        <v>4418.66</v>
      </c>
      <c r="Y17" s="10">
        <f t="shared" ref="Y17" si="8">SUM(Y5:Y16)</f>
        <v>4418.66</v>
      </c>
      <c r="Z17" s="10">
        <f>SUM(Z5:Z16)</f>
        <v>4418.66</v>
      </c>
      <c r="AA17" s="10">
        <f t="shared" ref="AA17" si="9">SUM(AA5:AA16)</f>
        <v>4418.66</v>
      </c>
      <c r="AB17" s="10"/>
      <c r="AC17" s="10"/>
      <c r="AD17" s="13">
        <f>SUM(AD5:AD16)</f>
        <v>115485.16</v>
      </c>
    </row>
    <row r="18" spans="1:30" x14ac:dyDescent="0.3">
      <c r="A18" s="15"/>
      <c r="B18" s="15"/>
      <c r="C18" s="16"/>
      <c r="D18" s="16"/>
      <c r="E18" s="16"/>
      <c r="F18" s="33"/>
      <c r="G18" s="38"/>
      <c r="H18" s="33"/>
      <c r="I18" s="16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>
        <f>+AD5+AD6+AD7+AD8+AD9+AD10+AD11+AD12+AD13+AD14+AD15+AD16</f>
        <v>115485.16</v>
      </c>
    </row>
    <row r="19" spans="1:30" x14ac:dyDescent="0.3">
      <c r="A19" s="15"/>
      <c r="B19" s="15"/>
      <c r="C19" s="16"/>
      <c r="D19" s="16"/>
      <c r="E19" s="16"/>
      <c r="F19" s="33"/>
      <c r="G19" s="38"/>
      <c r="H19" s="33"/>
      <c r="I19" s="16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0" spans="1:30" x14ac:dyDescent="0.3">
      <c r="B20">
        <v>123722.59</v>
      </c>
      <c r="C20">
        <v>28</v>
      </c>
      <c r="D20" s="18">
        <f>B20/C20</f>
        <v>4418.6639285714282</v>
      </c>
      <c r="M20" s="14">
        <v>0</v>
      </c>
    </row>
  </sheetData>
  <mergeCells count="3">
    <mergeCell ref="AD2:AD3"/>
    <mergeCell ref="B2:U2"/>
    <mergeCell ref="A2:A3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66D-6240-46A8-A186-C6044DA5150B}">
  <dimension ref="E2:G19"/>
  <sheetViews>
    <sheetView topLeftCell="A3" workbookViewId="0">
      <selection activeCell="F13" sqref="F13"/>
    </sheetView>
  </sheetViews>
  <sheetFormatPr baseColWidth="10" defaultRowHeight="14.4" x14ac:dyDescent="0.3"/>
  <cols>
    <col min="5" max="5" width="3.6640625" customWidth="1"/>
    <col min="6" max="6" width="47.33203125" customWidth="1"/>
    <col min="7" max="7" width="17.6640625" customWidth="1"/>
  </cols>
  <sheetData>
    <row r="2" spans="5:7" ht="14.4" customHeight="1" x14ac:dyDescent="0.3">
      <c r="E2" s="406" t="s">
        <v>47</v>
      </c>
      <c r="F2" s="406"/>
      <c r="G2" s="406" t="s">
        <v>22</v>
      </c>
    </row>
    <row r="3" spans="5:7" ht="14.4" customHeight="1" x14ac:dyDescent="0.3">
      <c r="E3" s="406"/>
      <c r="F3" s="406"/>
      <c r="G3" s="406"/>
    </row>
    <row r="4" spans="5:7" ht="15.6" x14ac:dyDescent="0.3">
      <c r="E4" s="407" t="s">
        <v>40</v>
      </c>
      <c r="F4" s="407"/>
      <c r="G4" s="22" t="s">
        <v>45</v>
      </c>
    </row>
    <row r="5" spans="5:7" x14ac:dyDescent="0.3">
      <c r="E5" s="100">
        <v>1</v>
      </c>
      <c r="F5" s="101" t="s">
        <v>0</v>
      </c>
      <c r="G5" s="102">
        <f>'SISTEMA MULTI- VOTACIÓN '!AD5</f>
        <v>13198.66</v>
      </c>
    </row>
    <row r="6" spans="5:7" ht="41.4" x14ac:dyDescent="0.3">
      <c r="E6" s="5">
        <v>2</v>
      </c>
      <c r="F6" s="162" t="s">
        <v>13</v>
      </c>
      <c r="G6" s="163">
        <f>'SISTEMA MULTI- VOTACIÓN '!AD6</f>
        <v>14868.66</v>
      </c>
    </row>
    <row r="7" spans="5:7" ht="27.6" x14ac:dyDescent="0.3">
      <c r="E7" s="5">
        <v>3</v>
      </c>
      <c r="F7" s="152" t="s">
        <v>15</v>
      </c>
      <c r="G7" s="153">
        <f>'SISTEMA MULTI- VOTACIÓN '!AD7</f>
        <v>11794.64</v>
      </c>
    </row>
    <row r="8" spans="5:7" ht="27.6" x14ac:dyDescent="0.3">
      <c r="E8" s="5">
        <v>4</v>
      </c>
      <c r="F8" s="149" t="s">
        <v>16</v>
      </c>
      <c r="G8" s="150">
        <f>'SISTEMA MULTI- VOTACIÓN '!AD8</f>
        <v>9624.64</v>
      </c>
    </row>
    <row r="9" spans="5:7" ht="27.6" x14ac:dyDescent="0.3">
      <c r="E9" s="5">
        <v>5</v>
      </c>
      <c r="F9" s="149" t="s">
        <v>14</v>
      </c>
      <c r="G9" s="150">
        <f>'SISTEMA MULTI- VOTACIÓN '!AD9</f>
        <v>5650</v>
      </c>
    </row>
    <row r="10" spans="5:7" ht="27.6" x14ac:dyDescent="0.3">
      <c r="E10" s="151">
        <v>6</v>
      </c>
      <c r="F10" s="149" t="s">
        <v>17</v>
      </c>
      <c r="G10" s="150">
        <f>'SISTEMA MULTI- VOTACIÓN '!AD10</f>
        <v>6118.66</v>
      </c>
    </row>
    <row r="11" spans="5:7" x14ac:dyDescent="0.3">
      <c r="E11" s="5">
        <v>7</v>
      </c>
      <c r="F11" s="149" t="s">
        <v>2</v>
      </c>
      <c r="G11" s="150">
        <f>'SISTEMA MULTI- VOTACIÓN '!AD11</f>
        <v>6450</v>
      </c>
    </row>
    <row r="12" spans="5:7" ht="41.4" x14ac:dyDescent="0.3">
      <c r="E12" s="5">
        <v>8</v>
      </c>
      <c r="F12" s="161" t="s">
        <v>18</v>
      </c>
      <c r="G12" s="150">
        <f>'SISTEMA MULTI- VOTACIÓN '!AD12</f>
        <v>10468.66</v>
      </c>
    </row>
    <row r="13" spans="5:7" ht="27.6" x14ac:dyDescent="0.3">
      <c r="E13" s="120">
        <v>9</v>
      </c>
      <c r="F13" s="123" t="s">
        <v>19</v>
      </c>
      <c r="G13" s="122">
        <f>'SISTEMA MULTI- VOTACIÓN '!AD13</f>
        <v>11468.66</v>
      </c>
    </row>
    <row r="14" spans="5:7" ht="27.6" x14ac:dyDescent="0.3">
      <c r="E14" s="120">
        <v>10</v>
      </c>
      <c r="F14" s="121" t="s">
        <v>20</v>
      </c>
      <c r="G14" s="122">
        <f>'SISTEMA MULTI- VOTACIÓN '!AD14</f>
        <v>12568.66</v>
      </c>
    </row>
    <row r="15" spans="5:7" x14ac:dyDescent="0.3">
      <c r="E15" s="5">
        <v>11</v>
      </c>
      <c r="F15" s="23" t="s">
        <v>21</v>
      </c>
      <c r="G15" s="25">
        <f>'SISTEMA MULTI- VOTACIÓN '!AD15</f>
        <v>8053.98</v>
      </c>
    </row>
    <row r="16" spans="5:7" ht="20.399999999999999" customHeight="1" x14ac:dyDescent="0.3">
      <c r="E16" s="5">
        <v>12</v>
      </c>
      <c r="F16" s="162" t="s">
        <v>1</v>
      </c>
      <c r="G16" s="163">
        <f>'SISTEMA MULTI- VOTACIÓN '!AD16</f>
        <v>5219.9399999999987</v>
      </c>
    </row>
    <row r="17" spans="5:7" x14ac:dyDescent="0.3">
      <c r="E17" s="12"/>
      <c r="F17" s="21" t="s">
        <v>48</v>
      </c>
      <c r="G17" s="24" t="s">
        <v>45</v>
      </c>
    </row>
    <row r="18" spans="5:7" x14ac:dyDescent="0.3">
      <c r="G18">
        <f>SUM(G5:G17)</f>
        <v>115485.16</v>
      </c>
    </row>
    <row r="19" spans="5:7" x14ac:dyDescent="0.3">
      <c r="E19" s="405" t="s">
        <v>49</v>
      </c>
      <c r="F19" s="405"/>
      <c r="G19" s="26">
        <f>'[1]G. de la Inversion de la asambl'!F15</f>
        <v>0</v>
      </c>
    </row>
  </sheetData>
  <mergeCells count="4">
    <mergeCell ref="E19:F19"/>
    <mergeCell ref="G2:G3"/>
    <mergeCell ref="E2:F3"/>
    <mergeCell ref="E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C4FC-AFEF-4752-ABDE-BB72C7357574}">
  <dimension ref="A1:U54"/>
  <sheetViews>
    <sheetView topLeftCell="A12" workbookViewId="0">
      <selection activeCell="E18" sqref="E18"/>
    </sheetView>
  </sheetViews>
  <sheetFormatPr baseColWidth="10" defaultRowHeight="14.4" x14ac:dyDescent="0.3"/>
  <cols>
    <col min="1" max="1" width="22.109375" customWidth="1"/>
    <col min="2" max="2" width="25.5546875" customWidth="1"/>
    <col min="3" max="3" width="20.5546875" customWidth="1"/>
    <col min="4" max="4" width="30.6640625" customWidth="1"/>
    <col min="5" max="5" width="31.5546875" customWidth="1"/>
    <col min="6" max="6" width="26.6640625" customWidth="1"/>
    <col min="7" max="7" width="22.109375" customWidth="1"/>
    <col min="15" max="15" width="32.5546875" customWidth="1"/>
    <col min="16" max="16" width="16.33203125" customWidth="1"/>
  </cols>
  <sheetData>
    <row r="1" spans="1:21" x14ac:dyDescent="0.3">
      <c r="A1" s="410" t="s">
        <v>177</v>
      </c>
      <c r="B1" s="410"/>
      <c r="C1" s="410"/>
      <c r="D1" s="410"/>
      <c r="E1" s="410"/>
      <c r="F1" s="410"/>
      <c r="G1" s="410"/>
      <c r="H1" s="86"/>
      <c r="I1" s="52"/>
      <c r="J1" s="86"/>
      <c r="K1" s="86"/>
      <c r="L1" s="86"/>
      <c r="M1" s="86"/>
      <c r="N1" s="86"/>
    </row>
    <row r="2" spans="1:21" x14ac:dyDescent="0.3">
      <c r="A2" s="411" t="s">
        <v>176</v>
      </c>
      <c r="B2" s="411" t="s">
        <v>175</v>
      </c>
      <c r="C2" s="411" t="s">
        <v>174</v>
      </c>
      <c r="D2" s="411" t="s">
        <v>173</v>
      </c>
      <c r="E2" s="413" t="s">
        <v>172</v>
      </c>
      <c r="F2" s="408" t="s">
        <v>171</v>
      </c>
      <c r="G2" s="408" t="s">
        <v>170</v>
      </c>
      <c r="H2" s="408" t="s">
        <v>169</v>
      </c>
      <c r="I2" s="408" t="s">
        <v>168</v>
      </c>
      <c r="J2" s="408" t="s">
        <v>167</v>
      </c>
      <c r="K2" s="408" t="s">
        <v>166</v>
      </c>
      <c r="L2" s="408" t="s">
        <v>165</v>
      </c>
      <c r="M2" s="408" t="s">
        <v>164</v>
      </c>
      <c r="N2" s="408" t="s">
        <v>163</v>
      </c>
      <c r="O2" s="408" t="s">
        <v>162</v>
      </c>
      <c r="P2" s="408" t="s">
        <v>227</v>
      </c>
      <c r="Q2" s="408">
        <v>2023</v>
      </c>
      <c r="R2" s="408">
        <v>2024</v>
      </c>
      <c r="S2" s="408">
        <v>2025</v>
      </c>
      <c r="T2" s="408">
        <v>2026</v>
      </c>
      <c r="U2" s="408">
        <v>2027</v>
      </c>
    </row>
    <row r="3" spans="1:21" ht="49.95" customHeight="1" x14ac:dyDescent="0.3">
      <c r="A3" s="412"/>
      <c r="B3" s="412"/>
      <c r="C3" s="412"/>
      <c r="D3" s="412"/>
      <c r="E3" s="414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</row>
    <row r="4" spans="1:21" ht="94.2" customHeight="1" x14ac:dyDescent="0.3">
      <c r="A4" s="65" t="str">
        <f>'[2]T12. Planes-program-proyect'!M3</f>
        <v>11. CIUDADES Y COMUNIDADES SOSTENIBLES</v>
      </c>
      <c r="B4" s="65" t="str">
        <f>'[2]T12. Planes-program-proyect'!J3</f>
        <v>7. Precautelar el uso responsable de los recursos naturales con un entorno ambientalmente sostenible</v>
      </c>
      <c r="C4" s="65" t="str">
        <f>'[2]T12. Planes-program-proyect'!K3</f>
        <v>Incrementar el índice de Inversión en la Reducción de Riesgo cantonal de 42,47 en el año 2022 a 51,77 al 2025</v>
      </c>
      <c r="D4" s="65" t="str">
        <f>'[2]T14. Plan programa proyecto'!E5</f>
        <v>Art. 65.- Competencias exclusivas del gobierno autónomo descentralizado parroquial rural.- d) Incentivar el desarrolllo de actividades productivas comunitarias, la preservación de la biodiversidad y la protección del ambiente.</v>
      </c>
      <c r="E4" s="66" t="str">
        <f>'[2]T14. Plan programa proyecto'!D5</f>
        <v>OBGFA1: Implementar estrategias para reducir la vulnerabilidad ambiental y el riesgo climático en la parroquia mediante la promoción de prácticas de adaptación y mitigación.</v>
      </c>
      <c r="F4" s="65" t="str">
        <f>'[2]11.Obj G, politicas, metas'!F5</f>
        <v>MFA2:Al 2025, Desarrollar un programa de capacitación que fortalezca las habilidades de resiliencia de al menos el 60% de las comunidades de la parroquia frente a eventos climáticos extremos.</v>
      </c>
      <c r="G4" s="65" t="str">
        <f>'[2]11.Obj G, politicas, metas'!E5</f>
        <v>IFA2: Porcentaje de comunidades capacitadas en resiliencia frente a eventos climáticos extremos:</v>
      </c>
      <c r="H4" s="63">
        <f>'[2]11.Obj G, politicas, metas'!G5</f>
        <v>0</v>
      </c>
      <c r="I4" s="64">
        <f>'[2]11.Obj G, politicas, metas'!H5</f>
        <v>2022</v>
      </c>
      <c r="J4" s="63">
        <f>'[2]11.Obj G, politicas, metas'!I5</f>
        <v>0.2</v>
      </c>
      <c r="K4" s="63">
        <f>'[2]11.Obj G, politicas, metas'!J5</f>
        <v>0.2</v>
      </c>
      <c r="L4" s="64"/>
      <c r="M4" s="64"/>
      <c r="N4" s="64"/>
      <c r="O4" s="62" t="str">
        <f>'[2]T14. Plan programa proyecto'!J5</f>
        <v>PLAN/PROGRAMA: PRGSFA2.Programa de Comunidades Rurales más resilientes frente al cambio Climatico. 
                                                                                                                                                                                PROYECTO: PROYFA2. Proyecto para el desarollo y habilidades  que aumenten la capacidad resiliencia de las comunidades frente a eventos climáticos extremos.</v>
      </c>
      <c r="P4" s="202">
        <f>'[2]T14. Plan programa proyecto'!K5</f>
        <v>20000</v>
      </c>
      <c r="Q4" s="203"/>
      <c r="R4" s="203"/>
      <c r="S4" s="204"/>
      <c r="T4" s="204">
        <v>15000</v>
      </c>
      <c r="U4" s="204">
        <v>15000</v>
      </c>
    </row>
    <row r="5" spans="1:21" ht="85.95" customHeight="1" x14ac:dyDescent="0.3">
      <c r="A5" s="62" t="str">
        <f>'[2]T12. Planes-program-proyect'!M4</f>
        <v>11. CIUDADES Y COMUNIDADES SOSTENIBLES</v>
      </c>
      <c r="B5" s="65" t="str">
        <f>'[2]T12. Planes-program-proyect'!J4</f>
        <v>7. Precautelar el uso responsable de los recursos naturales con un entorno ambientalmente sostenible</v>
      </c>
      <c r="C5" s="65" t="str">
        <f>'[2]T12. Planes-program-proyect'!K4</f>
        <v>Incrementar el índice de Inversión en la Reducción de Riesgo cantonal de 42,47 en el año 2022 a 51,77 al 2025</v>
      </c>
      <c r="D5" s="65" t="str">
        <f>'[2]T14. Plan programa proyecto'!E6</f>
        <v>Art. 65.- Competencias exclusivas del gobierno autónomo descentralizado parroquial rural.- d) Incentivar el desarrolllo de actividades productivas comunitarias, la preservación de la biodiversidad y la protección del ambiente.</v>
      </c>
      <c r="E5" s="66" t="str">
        <f>'[2]T14. Plan programa proyecto'!D6</f>
        <v>OBGFA1: Implementar estrategias para reducir la vulnerabilidad ambiental y el riesgo climático en la parroquia mediante la promoción de prácticas de adaptación y mitigación.</v>
      </c>
      <c r="F5" s="85" t="str">
        <f>'[2]11.Obj G, politicas, metas'!F6</f>
        <v>MFA3:Al 2027, capacitar al 30% de los agricultores de la parroquia en prácticas agrícolas sostenibles para la  implementación de sistemas agroforestales y silvopastoriles</v>
      </c>
      <c r="G5" s="65" t="str">
        <f>'[2]11.Obj G, politicas, metas'!E6</f>
        <v xml:space="preserve">IFA3: Porcentaje de agricultores capacitados en prácticas agrícolas sostenibles </v>
      </c>
      <c r="H5" s="63">
        <f>'[2]11.Obj G, politicas, metas'!G6</f>
        <v>0</v>
      </c>
      <c r="I5" s="64">
        <f>'[2]11.Obj G, politicas, metas'!H6</f>
        <v>2025</v>
      </c>
      <c r="J5" s="63">
        <f>'[2]11.Obj G, politicas, metas'!I6</f>
        <v>0.15</v>
      </c>
      <c r="K5" s="63">
        <f>'[2]11.Obj G, politicas, metas'!J6</f>
        <v>0.15</v>
      </c>
      <c r="L5" s="63" t="e">
        <f>'[2]11.Obj G, politicas, metas'!K6</f>
        <v>#REF!</v>
      </c>
      <c r="M5" s="64"/>
      <c r="N5" s="64"/>
      <c r="O5" s="62" t="str">
        <f>'[2]T14. Plan programa proyecto'!J6</f>
        <v>PLAN/PROGRAMA::PRGFA2.Programa de Comunidades Rurales más resilientes frente al cambio Climatico. 
                                                                                                                                                                                PROYECTO: PROYFA3. Proyecto de Capacitación  en gestion de riesgos y amenazas para la  construccion del Plan de Riesgos Parroquia</v>
      </c>
      <c r="P5" s="202">
        <f>R5+S5+T5+Q5</f>
        <v>20000</v>
      </c>
      <c r="Q5" s="204"/>
      <c r="R5" s="202">
        <v>10000</v>
      </c>
      <c r="S5" s="202">
        <v>10000</v>
      </c>
      <c r="T5" s="202"/>
      <c r="U5" s="205"/>
    </row>
    <row r="6" spans="1:21" ht="85.2" customHeight="1" x14ac:dyDescent="0.3">
      <c r="A6" s="65" t="str">
        <f>'[2]T12. Planes-program-proyect'!M5</f>
        <v>2. HAMBRE CERO</v>
      </c>
      <c r="B6" s="65" t="str">
        <f>'[2]T12. Planes-program-proyect'!J5</f>
        <v>5. Fomentar de manera sustentable la producción mejorando los niveles de productividad.</v>
      </c>
      <c r="C6" s="65" t="str">
        <f>'[2]T12. Planes-program-proyect'!K5</f>
        <v>Incrementar el porcentaje de productores asociados, registrados como Agricultura Familiar Campesina que se vinculan a sistemas de comercialización de 33,7% en el año 2023 a 45,7% al 2025.</v>
      </c>
      <c r="D6" s="65" t="str">
        <f>'[2]T14. Plan programa proyecto'!E7</f>
        <v>Art. 65.- Competencias exclusivas del gobierno autónomo descentralizado parroquial rural.- d) Incentivar el desarrolllo de actividades productivas comunitarias, la preservación de la biodiversidad y la protección del ambiente.</v>
      </c>
      <c r="E6" s="66" t="str">
        <f>'[2]T14. Plan programa proyecto'!D7</f>
        <v>OBGFA2: Desarrollar e implementar un plan integral para la gestión sostenible de los recursos naturales de la parroquia, incluyendo agua, suelos y biodiversidad, para mejorar la calidad del medio ambiente y la resiliencia de las comunidades.</v>
      </c>
      <c r="F6" s="65" t="str">
        <f>'[2]11.Obj G, politicas, metas'!F6</f>
        <v>MFA3:Al 2027, capacitar al 30% de los agricultores de la parroquia en prácticas agrícolas sostenibles para la  implementación de sistemas agroforestales y silvopastoriles</v>
      </c>
      <c r="G6" s="65" t="str">
        <f>'[2]11.Obj G, politicas, metas'!E6</f>
        <v xml:space="preserve">IFA3: Porcentaje de agricultores capacitados en prácticas agrícolas sostenibles </v>
      </c>
      <c r="H6" s="63">
        <f>'[2]11.Obj G, politicas, metas'!G6</f>
        <v>0</v>
      </c>
      <c r="I6" s="64">
        <f>'[2]11.Obj G, politicas, metas'!H6</f>
        <v>2025</v>
      </c>
      <c r="J6" s="63">
        <f>'[2]11.Obj G, politicas, metas'!I6</f>
        <v>0.15</v>
      </c>
      <c r="K6" s="63">
        <f>'[2]11.Obj G, politicas, metas'!J6</f>
        <v>0.15</v>
      </c>
      <c r="L6" s="63" t="e">
        <f>'[2]11.Obj G, politicas, metas'!K6</f>
        <v>#REF!</v>
      </c>
      <c r="M6" s="64"/>
      <c r="N6" s="64"/>
      <c r="O6" s="62" t="str">
        <f>'[2]T14. Plan programa proyecto'!J7</f>
        <v>PLAN/PROGRAMA:.PRGFA3. Promoción de  Prácticas Agrosostenibles 
                                                                                                                                                                                PROYECTO:  PROYFA4.Proyecto para el desarrollo de habilidades en prácticas agrícolas sostenibles y la implementación de sistemas agroforestales y silvopastoriles.</v>
      </c>
      <c r="P6" s="202">
        <v>6350</v>
      </c>
      <c r="Q6" s="204">
        <v>6250</v>
      </c>
      <c r="R6" s="203"/>
      <c r="S6" s="203"/>
      <c r="T6" s="203"/>
      <c r="U6" s="203"/>
    </row>
    <row r="7" spans="1:21" ht="84" customHeight="1" x14ac:dyDescent="0.3">
      <c r="A7" s="65" t="str">
        <f>'[2]T12. Planes-program-proyect'!M6</f>
        <v>2 Hambre  Cero</v>
      </c>
      <c r="B7" s="65" t="str">
        <f>'[2]T12. Planes-program-proyect'!J6</f>
        <v>5. Fomentar de manera sustentable la producción mejorando los niveles de productividad.</v>
      </c>
      <c r="C7" s="65" t="str">
        <f>'[2]T12. Planes-program-proyect'!K6</f>
        <v>Incrementar el número de Escuelas de Fortalecimiento Productivo Pecuario establecidas de 97 en el año 2023 a 281 al 2025</v>
      </c>
      <c r="D7" s="65" t="str">
        <f>'[2]T14. Plan programa proyecto'!E8</f>
        <v>Art. 65.- Competencias exclusivas del gobierno autónomo descentralizado parroquial rural.- d) Incentivar el desarrolllo de actividades productivas comunitarias, la preservación de la biodiversidad y la protección del ambiente.</v>
      </c>
      <c r="E7" s="66" t="str">
        <f>'[2]T14. Plan programa proyecto'!D8</f>
        <v>OBGFA2:Desarrollar e implementar un plan integral para la gestión sostenible de los recursos naturales de la parroquia, incluyendo agua, suelos y biodiversidad, para mejorar la calidad del medio ambiente y la resiliencia de las comunidades.</v>
      </c>
      <c r="F7" s="65" t="str">
        <f>'[2]11.Obj G, politicas, metas'!F7</f>
        <v>MFA4: Al 2027, establecer al menos tres biofábrica en la parroquia que produzca insumos agroecológicos para sustituir el 50% de los pesticidas y agroquímicos utilizados actualmente en la agricultura local.</v>
      </c>
      <c r="G7" s="65" t="str">
        <f>'[2]11.Obj G, politicas, metas'!E7</f>
        <v>IFA4: Porcentaje de pesticidas y agroquímicos sustituidos por insumos agroecológicos producidos en la biofábrica.</v>
      </c>
      <c r="H7" s="63">
        <f>'[2]11.Obj G, politicas, metas'!G7</f>
        <v>0</v>
      </c>
      <c r="I7" s="64">
        <f>'[2]11.Obj G, politicas, metas'!H7</f>
        <v>2024</v>
      </c>
      <c r="J7" s="63">
        <f>'[2]11.Obj G, politicas, metas'!I7</f>
        <v>1</v>
      </c>
      <c r="K7" s="63">
        <f>'[2]11.Obj G, politicas, metas'!J7</f>
        <v>1</v>
      </c>
      <c r="L7" s="64"/>
      <c r="M7" s="63"/>
      <c r="N7" s="63"/>
      <c r="O7" s="62" t="str">
        <f>'[2]T14. Plan programa proyecto'!J8</f>
        <v>PLAN/PROGRAMA: . PGFA3. Promoción de  Prácticas Agrosostenibles 
                                                                                                                                                                                PROYECTO:PROYFA5.Proyecto de Implementación de Biofábricas para la Producción de Insumos Agroecológicos en la Parroquia</v>
      </c>
      <c r="P7" s="202">
        <v>25000</v>
      </c>
      <c r="Q7" s="203"/>
      <c r="R7" s="203"/>
      <c r="S7" s="203"/>
      <c r="T7" s="204">
        <v>12000</v>
      </c>
      <c r="U7" s="204">
        <v>12000</v>
      </c>
    </row>
    <row r="8" spans="1:21" ht="73.95" customHeight="1" x14ac:dyDescent="0.3">
      <c r="A8" s="65" t="str">
        <f>'[2]T12. Planes-program-proyect'!M7</f>
        <v>6. AGUA LIMPIA Y SANEAMIENTO</v>
      </c>
      <c r="B8" s="65" t="str">
        <f>'[2]T12. Planes-program-proyect'!J7</f>
        <v>7. Precautelar el uso responsable de los recursos naturales con un entorno ambientalmente sostenible</v>
      </c>
      <c r="C8" s="65" t="str">
        <f>'[2]T12. Planes-program-proyect'!K7</f>
        <v>Incrementar la superficie potencial de riego y drenaje con viabilidad técnica de 9.402,81 ha en el año 2023 a 13.402,81 ha al 2025.</v>
      </c>
      <c r="D8" s="65" t="str">
        <f>'[2]T14. Plan programa proyecto'!E9</f>
        <v>Art. 65.- Competencias exclusivas del gobierno autónomo descentralizado parroquial rural.- d) Incentivar el desarrolllo de actividades productivas comunitarias, la preservación de la biodiversidad y la protección del ambiente.</v>
      </c>
      <c r="E8" s="66" t="str">
        <f>'[2]T14. Plan programa proyecto'!D9</f>
        <v>OBGFA1: Implementar estrategias para reducir la vulnerabilidad ambiental y el riesgo climático en la parroquia mediante la promoción de prácticas de adaptación y mitigación.</v>
      </c>
      <c r="F8" s="65" t="str">
        <f>'[2]11.Obj G, politicas, metas'!F8</f>
        <v xml:space="preserve">MFA5: Al 2027, reducir en un 65% la acumulación de sedimentos en las fuentes de agua secundarias de la parroquia y mejorar el flujo de agua disponible para cultivos y consumo humano. </v>
      </c>
      <c r="G8" s="65" t="str">
        <f>'[2]11.Obj G, politicas, metas'!E8</f>
        <v>IFA5: Porcentaje de reducción de sedimentos en las fuentes de agua secundarias de la parroquia</v>
      </c>
      <c r="H8" s="63">
        <f>'[2]11.Obj G, politicas, metas'!G8</f>
        <v>0.05</v>
      </c>
      <c r="I8" s="64">
        <f>'[2]11.Obj G, politicas, metas'!H8</f>
        <v>2024</v>
      </c>
      <c r="J8" s="64">
        <f>'[2]11.Obj G, politicas, metas'!I8</f>
        <v>0.2</v>
      </c>
      <c r="K8" s="64">
        <f>'[2]11.Obj G, politicas, metas'!J8</f>
        <v>0.2</v>
      </c>
      <c r="L8" s="64">
        <f>'[2]11.Obj G, politicas, metas'!K8</f>
        <v>0.2</v>
      </c>
      <c r="M8" s="67"/>
      <c r="N8" s="67"/>
      <c r="O8" s="62" t="str">
        <f>'[2]T14. Plan programa proyecto'!J9</f>
        <v xml:space="preserve">PLAN/PROGRAMA: PRGFA4. Programa de Fortalecimiento de la Gestión Comunitaria del Agua
                                                                                                                                                                                PROYECTO:PROYFA6.Proyecto de Gestión Integral de Limpieza de  Sedimentos y Optimización de Fuentes Secundarias de Agua en la Parroquia El Laurel </v>
      </c>
      <c r="P8" s="204">
        <v>60000</v>
      </c>
      <c r="Q8" s="203"/>
      <c r="R8" s="203"/>
      <c r="S8" s="202">
        <v>20000</v>
      </c>
      <c r="T8" s="202">
        <v>20000</v>
      </c>
      <c r="U8" s="202">
        <v>20000</v>
      </c>
    </row>
    <row r="9" spans="1:21" ht="76.2" customHeight="1" x14ac:dyDescent="0.3">
      <c r="A9" s="65" t="str">
        <f>'[2]T12. Planes-program-proyect'!M8</f>
        <v>6. AGUA LIMPIA Y SANEAMIENTO</v>
      </c>
      <c r="B9" s="65" t="str">
        <f>'[2]T12. Planes-program-proyect'!J8</f>
        <v>7. Precautelar el uso responsable de los recursos naturales con un entorno ambientalmente sostenible</v>
      </c>
      <c r="C9" s="65" t="str">
        <f>'[2]T12. Planes-program-proyect'!K8</f>
        <v>Incrementar la superficie potencial de riego y drenaje con viabilidad técnica de 9.402,81 ha en el año 2023 a 13.402,81 ha al 2025.</v>
      </c>
      <c r="D9" s="65" t="str">
        <f>'[2]T14. Plan programa proyecto'!E10</f>
        <v>Articulo 64 literal f) Promover la organización de los ciudadanos de las comunas, recintos y demás asentamientos rurales con el carácter de organizaciones territoriales de base;</v>
      </c>
      <c r="E9" s="66" t="str">
        <f>'[2]T14. Plan programa proyecto'!D10</f>
        <v>OBGFA3:Desarrollar un sistema de gestión comunitaria del recurso hídrico en la parroquia El Laurel, mediante la conformación de juntas de riego y la creación de normativas locales que regulen el acceso, uso y distribución equitativa del agua, garantizando su sostenibilidad y mejorando la productividad agrícola.</v>
      </c>
      <c r="F9" s="65" t="str">
        <f>'[2]11.Obj G, politicas, metas'!F9</f>
        <v>MFA6:Constituir y fortalecer al menos 5 juntas de riego y drenaje  en la parroquia El Laurel</v>
      </c>
      <c r="G9" s="65" t="str">
        <f>'[2]11.Obj G, politicas, metas'!E9</f>
        <v>IFA6: Porcentaje de reducción de sedimentos en las fuentes de agua secundarias de la parroquia</v>
      </c>
      <c r="H9" s="67">
        <f>'[2]11.Obj G, politicas, metas'!G9</f>
        <v>0</v>
      </c>
      <c r="I9" s="64">
        <f>'[2]11.Obj G, politicas, metas'!H9</f>
        <v>2024</v>
      </c>
      <c r="J9" s="63">
        <f>'[2]11.Obj G, politicas, metas'!I9</f>
        <v>5</v>
      </c>
      <c r="K9" s="67" t="e">
        <f>'[2]11.Obj G, politicas, metas'!J9</f>
        <v>#REF!</v>
      </c>
      <c r="L9" s="63" t="e">
        <f>'[2]11.Obj G, politicas, metas'!K9</f>
        <v>#REF!</v>
      </c>
      <c r="M9" s="67"/>
      <c r="N9" s="67"/>
      <c r="O9" s="62" t="str">
        <f>'[2]T14. Plan programa proyecto'!J10</f>
        <v>PLAN/PROGRAMA: PRGFA4. Programa de Fortalecimiento de la Gestión Comunitaria del Agua
                                                                                                                                                                                PROYECTO: PROYFA7; Proyecto Fortalecimiento de la Capacidad de Gestión Comunitaria del Agua en la Parroquia El Laurel (Juntas de riego t drenaje)</v>
      </c>
      <c r="P9" s="204">
        <v>50000</v>
      </c>
      <c r="Q9" s="203"/>
      <c r="R9" s="203"/>
      <c r="S9" s="202">
        <v>20000</v>
      </c>
      <c r="T9" s="202">
        <v>15000</v>
      </c>
      <c r="U9" s="202">
        <v>15000</v>
      </c>
    </row>
    <row r="10" spans="1:21" ht="71.400000000000006" customHeight="1" x14ac:dyDescent="0.3">
      <c r="A10" s="65" t="str">
        <f>'[2]T12. Planes-program-proyect'!M9</f>
        <v>15. VIDA DE ECOSISTEMAS TERRESTRES</v>
      </c>
      <c r="B10" s="65" t="str">
        <f>'[2]T12. Planes-program-proyect'!J9</f>
        <v>7. Precautelar el uso responsable de los recursos naturales con un entorno ambientalmente sostenible</v>
      </c>
      <c r="C10" s="65" t="str">
        <f>'[2]T12. Planes-program-proyect'!K9</f>
        <v>Reducir la vulnerabilidad al cambio climático en función de la capacidad adaptativa de 82,98% en el año 2023 a 82,81% al 2025.</v>
      </c>
      <c r="D10" s="84" t="str">
        <f>'[2]T14. Plan programa proyecto'!E11</f>
        <v>Art. 65.- Competencias exclusivas del gobierno autónomo descentralizado parroquial rural.- d) Incentivar el desarrolllo de actividades productivas comunitarias, la preservación de la biodiversidad y la protección del ambiente.</v>
      </c>
      <c r="E10" s="66" t="str">
        <f>'[2]T14. Plan programa proyecto'!D11</f>
        <v>OBGFA4:Asegurar que el desarrollo urbano dentro de la parroquia se realice de manera sostenible, respetando los principios de planificación territorial y ambiental.</v>
      </c>
      <c r="F10" s="65" t="str">
        <f>'[2]11.Obj G, politicas, metas'!F10</f>
        <v xml:space="preserve">MFA7:Al 2027, incrementar el índice de verde urbano a al menos 5 m² por habitante en la parroquia </v>
      </c>
      <c r="G10" s="65" t="str">
        <f>'[2]11.Obj G, politicas, metas'!E10</f>
        <v xml:space="preserve">IFA7:Metros cuadrados de espacio verde por habitante en la parroquia.
</v>
      </c>
      <c r="H10" s="67">
        <f>'[2]11.Obj G, politicas, metas'!G10</f>
        <v>0.6</v>
      </c>
      <c r="I10" s="64">
        <f>'[2]11.Obj G, politicas, metas'!H10</f>
        <v>2025</v>
      </c>
      <c r="J10" s="206">
        <f>'[2]11.Obj G, politicas, metas'!I10</f>
        <v>2.2000000000000002</v>
      </c>
      <c r="K10" s="67"/>
      <c r="L10" s="64"/>
      <c r="M10" s="63"/>
      <c r="N10" s="63"/>
      <c r="O10" s="62" t="str">
        <f>'[2]T14. Plan programa proyecto'!J11</f>
        <v>PLAN/PROGRAMA: PRGFA5: Laurel " Siempre Verde"
                                                                                                                                                                                PROYECTO: PROYFA8: Proyecto de Reforestación Urbana y Ampliación de Espacios Verdes en la Parroquia</v>
      </c>
      <c r="P10" s="204">
        <f>'[2]T14. Plan programa proyecto'!K11</f>
        <v>60000</v>
      </c>
      <c r="Q10" s="203"/>
      <c r="R10" s="203"/>
      <c r="S10" s="204">
        <v>15000</v>
      </c>
      <c r="T10" s="203"/>
      <c r="U10" s="203"/>
    </row>
    <row r="11" spans="1:21" ht="81" customHeight="1" thickBot="1" x14ac:dyDescent="0.35">
      <c r="A11" s="207" t="str">
        <f>'[2]T12. Planes-program-proyect'!M10</f>
        <v>11. CIUDADES Y COMUNIDADES SOSTENIBLES</v>
      </c>
      <c r="B11" s="207" t="str">
        <f>'[2]T12. Planes-program-proyect'!J10</f>
        <v>1. Mejorar las condiciones de vida de la población de forma integral, promoviendo el acceso equitativo a salud, vivienda y bienestar social.</v>
      </c>
      <c r="C11" s="207" t="str">
        <f>'[2]T12. Planes-program-proyect'!K10</f>
        <v>Reducir el déficit habitacional de vivienda de 56,71% en el año 2022 a 56,41% al 2025.</v>
      </c>
      <c r="D11" s="207" t="str">
        <f>'[2]T14. Plan programa proyecto'!E12</f>
        <v>Art 65 literal b) Planificar, construir y mantener la infraestructura física, los equipamientos y los espacios públicos de la parroquia, contenidos en los planes de desarrollo e incluidos en los presupuestos participativos anuales</v>
      </c>
      <c r="E11" s="208" t="str">
        <f>'[2]T14. Plan programa proyecto'!D12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1" s="207" t="str">
        <f>'[2]11.Obj G, politicas, metas'!F11</f>
        <v xml:space="preserve">MAH1 :Al 2027 Construir y equipar al menos 9 nuevos espacios en los asentamientos rurales y en la cabecera parroquial </v>
      </c>
      <c r="G11" s="207" t="str">
        <f>'[2]11.Obj G, politicas, metas'!E11</f>
        <v xml:space="preserve"> IAH1: número de espacios construidos y equipados en comparación con la meta establecida.</v>
      </c>
      <c r="H11" s="209">
        <f>'[2]11.Obj G, politicas, metas'!G11</f>
        <v>1</v>
      </c>
      <c r="I11" s="210">
        <f>'[2]11.Obj G, politicas, metas'!H11</f>
        <v>2022</v>
      </c>
      <c r="J11" s="210">
        <f>'[2]11.Obj G, politicas, metas'!I11</f>
        <v>1</v>
      </c>
      <c r="K11" s="210">
        <f>'[2]11.Obj G, politicas, metas'!J11</f>
        <v>1</v>
      </c>
      <c r="L11" s="211"/>
      <c r="M11" s="211"/>
      <c r="N11" s="211"/>
      <c r="O11" s="212" t="str">
        <f>'[2]T14. Plan programa proyecto'!J12</f>
        <v>PLAN/PROGRAMA: PGAH1: Programa Integral de Desarrollo Comunitario y Deportivo en la Parroquia El Laurel
                                                                                                                                                                                PROYECTO:PROYAH1. Construcción y equipamiento de instalaciones del GAD Parroquial El Laurel Fase 2</v>
      </c>
      <c r="P11" s="213">
        <f>'[2]T14. Plan programa proyecto'!K12</f>
        <v>138146.07999999999</v>
      </c>
      <c r="Q11" s="214"/>
      <c r="R11" s="214"/>
      <c r="S11" s="214"/>
      <c r="T11" s="213">
        <v>30000</v>
      </c>
      <c r="U11" s="213">
        <v>30000</v>
      </c>
    </row>
    <row r="12" spans="1:21" ht="111.6" customHeight="1" x14ac:dyDescent="0.3">
      <c r="A12" s="215" t="str">
        <f>'[2]T12. Planes-program-proyect'!M11</f>
        <v>11. CIUDADES Y COMUNIDADES SOSTENIBLES</v>
      </c>
      <c r="B12" s="216" t="str">
        <f>'[2]T12. Planes-program-proyect'!J11</f>
        <v>1. Mejorar las condiciones de vida de la población de forma integral, promoviendo el acceso equitativo a salud, vivienda y bienestar social.</v>
      </c>
      <c r="C12" s="216" t="str">
        <f>'[2]T12. Planes-program-proyect'!K11</f>
        <v>Reducir el déficit habitacional de vivienda de 56,71% en el año 2022 a 56,41% al 2025.</v>
      </c>
      <c r="D12" s="216" t="str">
        <f>'[2]T14. Plan programa proyecto'!E13</f>
        <v>Art 65 literal b) Planificar, construir y mantener la infraestructura física, los equipamientos y los espacios públicos de la parroquia, contenidos en los planes de desarrollo e incluidos en los presupuestos participativos anuales</v>
      </c>
      <c r="E12" s="217" t="str">
        <f>'[2]T14. Plan programa proyecto'!D13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2" s="216" t="str">
        <f>'[2]11.Obj G, politicas, metas'!F12</f>
        <v>MAH2 :Mejorar las condiciones del 60% de los equipamientos existentes en áreas recreativas, deportivas y sociales de la parroquia El Laurel</v>
      </c>
      <c r="G12" s="216" t="str">
        <f>'[2]11.Obj G, politicas, metas'!E12</f>
        <v xml:space="preserve"> IAH2: Porcentaje de equipamientos en áreas recreativas, deportivas y sociales que han sido repotenciados y que ahora se encuentran en condiciones óptimas (buenas).</v>
      </c>
      <c r="H12" s="218">
        <f>'[2]11.Obj G, politicas, metas'!G12</f>
        <v>0.1</v>
      </c>
      <c r="I12" s="218">
        <f>'[2]11.Obj G, politicas, metas'!H12</f>
        <v>2022</v>
      </c>
      <c r="J12" s="218">
        <f>'[2]11.Obj G, politicas, metas'!I12</f>
        <v>0.1</v>
      </c>
      <c r="K12" s="218"/>
      <c r="L12" s="218"/>
      <c r="M12" s="218"/>
      <c r="N12" s="218"/>
      <c r="O12" s="219" t="str">
        <f>'[2]T14. Plan programa proyecto'!J13</f>
        <v xml:space="preserve">PLAN/PROGRAMA:: PGAH1: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PROYAH2. Construcción y Equipamiento de Espacios Deportivos para el Fomento del Bienestar Comunitario en la Parroquia El Laurel( Recinto Rio Nuevo Sector 2 ,Recinto Jigual  de Abajo, Recinto San Gregorio, Recinto Palo Alto) </v>
      </c>
      <c r="P12" s="220">
        <f>'[2]T14. Plan programa proyecto'!K13</f>
        <v>180000</v>
      </c>
      <c r="Q12" s="221">
        <v>138146.07999999999</v>
      </c>
      <c r="R12" s="222"/>
      <c r="S12" s="222"/>
      <c r="T12" s="222"/>
      <c r="U12" s="223"/>
    </row>
    <row r="13" spans="1:21" ht="85.2" customHeight="1" x14ac:dyDescent="0.3">
      <c r="A13" s="224" t="str">
        <f>'[2]T12. Planes-program-proyect'!M12</f>
        <v>11. CIUDADES Y COMUNIDADES SOSTENIBLES</v>
      </c>
      <c r="B13" s="79" t="str">
        <f>'[2]T12. Planes-program-proyect'!J12</f>
        <v>1. Mejorar las condiciones de vida de la población de forma integral, promoviendo el acceso equitativo a salud, vivienda y bienestar social.</v>
      </c>
      <c r="C13" s="79" t="str">
        <f>'[2]T12. Planes-program-proyect'!K12</f>
        <v>Reducir el déficit habitacional de vivienda de 56,71% en el año 2022 a 56,41% al 2025.</v>
      </c>
      <c r="D13" s="79" t="str">
        <f>'[2]T14. Plan programa proyecto'!E14</f>
        <v>Art 65 literal b) Planificar, construir y mantener la infraestructura física, los equipamientos y los espacios públicos de la parroquia, contenidos en los planes de desarrollo e incluidos en los presupuestos participativos anuales</v>
      </c>
      <c r="E13" s="80" t="str">
        <f>'[2]T14. Plan programa proyecto'!D14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3" s="79" t="str">
        <f>'[2]11.Obj G, politicas, metas'!F12</f>
        <v>MAH2 :Mejorar las condiciones del 60% de los equipamientos existentes en áreas recreativas, deportivas y sociales de la parroquia El Laurel</v>
      </c>
      <c r="G13" s="79" t="str">
        <f>'[2]11.Obj G, politicas, metas'!E12</f>
        <v xml:space="preserve"> IAH2: Porcentaje de equipamientos en áreas recreativas, deportivas y sociales que han sido repotenciados y que ahora se encuentran en condiciones óptimas (buenas).</v>
      </c>
      <c r="H13" s="83">
        <f>'[2]11.Obj G, politicas, metas'!G12</f>
        <v>0.1</v>
      </c>
      <c r="I13" s="83">
        <f>'[2]11.Obj G, politicas, metas'!H12</f>
        <v>2022</v>
      </c>
      <c r="J13" s="83"/>
      <c r="K13" s="83">
        <f>'[2]11.Obj G, politicas, metas'!J12</f>
        <v>0.1</v>
      </c>
      <c r="L13" s="83">
        <f>'[2]11.Obj G, politicas, metas'!K12</f>
        <v>0.1</v>
      </c>
      <c r="M13" s="83">
        <f>'[2]11.Obj G, politicas, metas'!L12</f>
        <v>0.1</v>
      </c>
      <c r="N13" s="83">
        <v>1</v>
      </c>
      <c r="O13" s="175" t="str">
        <f>'[2]T14. Plan programa proyecto'!J14</f>
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PROYECTO:PROYAH3. Construcción del Polideportivo " El Laurel" Fase 1,2 y 3 </v>
      </c>
      <c r="P13" s="225">
        <f>'[2]T14. Plan programa proyecto'!K14</f>
        <v>150000</v>
      </c>
      <c r="Q13" s="226"/>
      <c r="R13" s="227">
        <v>45000</v>
      </c>
      <c r="S13" s="227">
        <v>45000</v>
      </c>
      <c r="T13" s="227">
        <v>45000</v>
      </c>
      <c r="U13" s="228">
        <v>45000</v>
      </c>
    </row>
    <row r="14" spans="1:21" ht="81.599999999999994" customHeight="1" x14ac:dyDescent="0.3">
      <c r="A14" s="224" t="str">
        <f>'[2]T12. Planes-program-proyect'!M13</f>
        <v>11. CIUDADES Y COMUNIDADES SOSTENIBLES</v>
      </c>
      <c r="B14" s="79" t="str">
        <f>'[2]T12. Planes-program-proyect'!J13</f>
        <v>1. Mejorar las condiciones de vida de la población de forma integral, promoviendo el acceso equitativo a salud, vivienda y bienestar social.</v>
      </c>
      <c r="C14" s="79" t="str">
        <f>'[2]T12. Planes-program-proyect'!K13</f>
        <v>Reducir el déficit habitacional de vivienda de 56,71% en el año 2022 a 56,41% al 2025.</v>
      </c>
      <c r="D14" s="79" t="str">
        <f>'[2]T14. Plan programa proyecto'!E15</f>
        <v>Art 65 literal b) Planificar, construir y mantener la infraestructura física, los equipamientos y los espacios públicos de la parroquia, contenidos en los planes de desarrollo e incluidos en los presupuestos participativos anuales</v>
      </c>
      <c r="E14" s="80" t="str">
        <f>'[2]T14. Plan programa proyecto'!D15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4" s="79" t="str">
        <f>'[2]11.Obj G, politicas, metas'!F12</f>
        <v>MAH2 :Mejorar las condiciones del 60% de los equipamientos existentes en áreas recreativas, deportivas y sociales de la parroquia El Laurel</v>
      </c>
      <c r="G14" s="81" t="str">
        <f>'[2]11.Obj G, politicas, metas'!E12</f>
        <v xml:space="preserve"> IAH2: Porcentaje de equipamientos en áreas recreativas, deportivas y sociales que han sido repotenciados y que ahora se encuentran en condiciones óptimas (buenas).</v>
      </c>
      <c r="H14" s="83">
        <f>'[2]11.Obj G, politicas, metas'!G12</f>
        <v>0.1</v>
      </c>
      <c r="I14" s="83">
        <f>'[2]11.Obj G, politicas, metas'!H12</f>
        <v>2022</v>
      </c>
      <c r="J14" s="83"/>
      <c r="K14" s="83"/>
      <c r="L14" s="83">
        <v>1</v>
      </c>
      <c r="M14" s="83">
        <v>1</v>
      </c>
      <c r="N14" s="83">
        <v>1</v>
      </c>
      <c r="O14" s="175" t="str">
        <f>'[2]T14. Plan programa proyecto'!J15</f>
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PROYAH4. Construcción de areas recreativas ( RecintoYurima sector 1 - Cabecera Parroquial  sector 4) </v>
      </c>
      <c r="P14" s="225">
        <v>150000</v>
      </c>
      <c r="Q14" s="226"/>
      <c r="R14" s="227"/>
      <c r="S14" s="227">
        <v>50000</v>
      </c>
      <c r="T14" s="227">
        <v>50000</v>
      </c>
      <c r="U14" s="228">
        <v>50000</v>
      </c>
    </row>
    <row r="15" spans="1:21" ht="103.2" customHeight="1" x14ac:dyDescent="0.3">
      <c r="A15" s="224" t="str">
        <f>'[2]T12. Planes-program-proyect'!M14</f>
        <v>11. CIUDADES Y COMUNIDADES SOSTENIBLES</v>
      </c>
      <c r="B15" s="79" t="str">
        <f>'[2]T12. Planes-program-proyect'!J14</f>
        <v>1. Mejorar las condiciones de vida de la población de forma integral, promoviendo el acceso equitativo a salud, vivienda y bienestar social.</v>
      </c>
      <c r="C15" s="79" t="str">
        <f>'[2]T12. Planes-program-proyect'!K14</f>
        <v>Reducir el déficit habitacional de vivienda de 56,71% en el año 2022 a 56,41% al 2025.</v>
      </c>
      <c r="D15" s="79" t="str">
        <f>'[2]T14. Plan programa proyecto'!E16</f>
        <v>Art 65 literal b) Planificar, construir y mantener la infraestructura física, los equipamientos y los espacios públicos de la parroquia, contenidos en los planes de desarrollo e incluidos en los presupuestos participativos anuales</v>
      </c>
      <c r="E15" s="80" t="str">
        <f>'[2]T14. Plan programa proyecto'!D16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5" s="79" t="str">
        <f>'[2]11.Obj G, politicas, metas'!F12</f>
        <v>MAH2 :Mejorar las condiciones del 60% de los equipamientos existentes en áreas recreativas, deportivas y sociales de la parroquia El Laurel</v>
      </c>
      <c r="G15" s="79" t="str">
        <f>'[2]11.Obj G, politicas, metas'!E12</f>
        <v xml:space="preserve"> IAH2: Porcentaje de equipamientos en áreas recreativas, deportivas y sociales que han sido repotenciados y que ahora se encuentran en condiciones óptimas (buenas).</v>
      </c>
      <c r="H15" s="77">
        <f>'[2]11.Obj G, politicas, metas'!G12</f>
        <v>0.1</v>
      </c>
      <c r="I15" s="77">
        <f>'[2]11.Obj G, politicas, metas'!H12</f>
        <v>2022</v>
      </c>
      <c r="J15" s="82"/>
      <c r="K15" s="82"/>
      <c r="L15" s="83">
        <v>1</v>
      </c>
      <c r="M15" s="83">
        <v>1</v>
      </c>
      <c r="N15" s="83"/>
      <c r="O15" s="175" t="str">
        <f>'[2]T14. Plan programa proyecto'!J16</f>
        <v xml:space="preserve">PLAN/PROGRAMA: PRGAH1: Programa Integral de Desarrollo Comunitario y Deportivo en la Parroquia El Laurel
                                                                                                                                                                                PROYECTO: PROYAH5. Proyecto construcción y equipamiento  del Centro de Desarrollo de Emprendimientos para jóvenes, mujeres, GLBTI+ y comunidad en general.  </v>
      </c>
      <c r="P15" s="225">
        <f>'[2]T14. Plan programa proyecto'!K16</f>
        <v>150000</v>
      </c>
      <c r="Q15" s="226"/>
      <c r="R15" s="226"/>
      <c r="S15" s="227">
        <v>30000</v>
      </c>
      <c r="T15" s="227">
        <v>30000</v>
      </c>
      <c r="U15" s="229"/>
    </row>
    <row r="16" spans="1:21" ht="90" customHeight="1" x14ac:dyDescent="0.3">
      <c r="A16" s="224" t="str">
        <f>'[2]T12. Planes-program-proyect'!M15</f>
        <v>11. CIUDADES Y COMUNIDADES SOSTENIBLES</v>
      </c>
      <c r="B16" s="79" t="str">
        <f>'[2]T12. Planes-program-proyect'!K15</f>
        <v>Reducir el déficit habitacional de vivienda de 56,71% en el año 2022 a 56,41% al 2025.</v>
      </c>
      <c r="C16" s="79" t="str">
        <f>'[2]T12. Planes-program-proyect'!K15</f>
        <v>Reducir el déficit habitacional de vivienda de 56,71% en el año 2022 a 56,41% al 2025.</v>
      </c>
      <c r="D16" s="79" t="str">
        <f>'[2]T14. Plan programa proyecto'!E17</f>
        <v>Art 65 literal b) Planificar, construir y mantener la infraestructura física, los equipamientos y los espacios públicos de la parroquia, contenidos en los planes de desarrollo e incluidos en los presupuestos participativos anuales</v>
      </c>
      <c r="E16" s="80" t="str">
        <f>'[2]T14. Plan programa proyecto'!D17</f>
        <v>OBGAH1: Mejorar la infraestructura recreativa, deportiva y social en la parroquia El Laurel mediante la construcción de  nuevos espacios y la renovación dde los existentes, asegurando un acceso equitativo y de calidad para toda la comunidad.</v>
      </c>
      <c r="F16" s="79" t="str">
        <f>'[2]11.Obj G, politicas, metas'!F12</f>
        <v>MAH2 :Mejorar las condiciones del 60% de los equipamientos existentes en áreas recreativas, deportivas y sociales de la parroquia El Laurel</v>
      </c>
      <c r="G16" s="79" t="str">
        <f>'[2]11.Obj G, politicas, metas'!E12</f>
        <v xml:space="preserve"> IAH2: Porcentaje de equipamientos en áreas recreativas, deportivas y sociales que han sido repotenciados y que ahora se encuentran en condiciones óptimas (buenas).</v>
      </c>
      <c r="H16" s="77">
        <f>'[2]11.Obj G, politicas, metas'!G12</f>
        <v>0.1</v>
      </c>
      <c r="I16" s="77">
        <f>'[2]11.Obj G, politicas, metas'!H12</f>
        <v>2022</v>
      </c>
      <c r="J16" s="82"/>
      <c r="K16" s="82"/>
      <c r="L16" s="82"/>
      <c r="M16" s="82"/>
      <c r="N16" s="83">
        <v>1</v>
      </c>
      <c r="O16" s="175" t="str">
        <f>'[2]T14. Plan programa proyecto'!J17</f>
        <v xml:space="preserve">PLAN/PROGRAMA:PRGAH1: Programa Integral de Desarrollo Comunitario y Deportivo en la Parroquia El Laurel
                                                                                                                                                                                PROYECTO:PROYAH6.  Proyecto Mantenimiento,  embellecimiento y Repotenciación de  los  espacios públicos  recreativos, deportivos y sociales  de la parroquia El Laurel </v>
      </c>
      <c r="P16" s="225">
        <f>'[2]T14. Plan programa proyecto'!K17</f>
        <v>217144.71</v>
      </c>
      <c r="Q16" s="226"/>
      <c r="R16" s="226"/>
      <c r="S16" s="226"/>
      <c r="T16" s="226"/>
      <c r="U16" s="230">
        <v>150000</v>
      </c>
    </row>
    <row r="17" spans="1:21" ht="72" customHeight="1" x14ac:dyDescent="0.3">
      <c r="A17" s="224" t="str">
        <f>'[2]T12. Planes-program-proyect'!M16</f>
        <v>9. INDUSTRIA, INNOVACIÓN E INFRAESTRUCTURA</v>
      </c>
      <c r="B17" s="79" t="str">
        <f>'[2]T12. Planes-program-proyect'!J16</f>
        <v>8. Impulsar la conectividad como fuente de desarrollo y crecimiento económico.</v>
      </c>
      <c r="C17" s="79" t="str">
        <f>'[2]T12. Planes-program-proyect'!K16</f>
        <v>Reducir la tasa de mortalidad por accidentes de tránsito in situ, de 13,37 en el 2023 a 12,66 para el 2025 por cada 100.000 habitantes.</v>
      </c>
      <c r="D17" s="79" t="str">
        <f>'[2]T14. Plan programa proyecto'!E18</f>
        <v xml:space="preserve"> Art 65 c) Planificar y mantener, en coordinación con los gobiernos provinciales, la vialidad parroquial rural;</v>
      </c>
      <c r="E17" s="80" t="str">
        <f>'[2]T14. Plan programa proyecto'!D18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17" s="79" t="str">
        <f>'[2]11.Obj G, politicas, metas'!F13</f>
        <v xml:space="preserve">MAH3: Al 2027 Rehabilitar y mejorar del 10% al 50%  la infraestructura vial rural en la parroquia El Laurel </v>
      </c>
      <c r="G17" s="79" t="str">
        <f>'[2]11.Obj G, politicas, metas'!E13</f>
        <v>IAH3: Porcentaje de kilómetros de vías rurales rehabilitadas y mejoradas sobre el total de kilómetros deteriorados.</v>
      </c>
      <c r="H17" s="78">
        <f>'[2]11.Obj G, politicas, metas'!G13</f>
        <v>0.1</v>
      </c>
      <c r="I17" s="77">
        <f>'[2]11.Obj G, politicas, metas'!H13</f>
        <v>2023</v>
      </c>
      <c r="J17" s="82">
        <f>'[2]11.Obj G, politicas, metas'!I13</f>
        <v>0.1</v>
      </c>
      <c r="K17" s="82">
        <f>'[2]11.Obj G, politicas, metas'!J13</f>
        <v>0.1</v>
      </c>
      <c r="L17" s="82">
        <f>'[2]11.Obj G, politicas, metas'!K13</f>
        <v>0.1</v>
      </c>
      <c r="M17" s="82">
        <f>'[2]11.Obj G, politicas, metas'!L13</f>
        <v>0.1</v>
      </c>
      <c r="N17" s="82" t="e">
        <f>'[2]11.Obj G, politicas, metas'!M13</f>
        <v>#REF!</v>
      </c>
      <c r="O17" s="175" t="str">
        <f>'[2]T14. Plan programa proyecto'!J18</f>
        <v xml:space="preserve">PLAN/PROGRAMA: PRGAH2:Programa  Integral de Mejoramiento de la trama vial de la Parroquia                                                                                                                       PROYECTO; PROYAH7. Proyecto Mejora de la red vial rural para satisfacer las necesidades y  el bienestar de los ciudadanos de la parroquia( Convenio). </v>
      </c>
      <c r="P17" s="225">
        <f>Q17+R17+T17+U17</f>
        <v>217144.71000000002</v>
      </c>
      <c r="Q17" s="231">
        <v>105764.71</v>
      </c>
      <c r="R17" s="231">
        <v>41380</v>
      </c>
      <c r="S17" s="227">
        <v>35000</v>
      </c>
      <c r="T17" s="227">
        <v>35000</v>
      </c>
      <c r="U17" s="228">
        <v>35000</v>
      </c>
    </row>
    <row r="18" spans="1:21" ht="79.2" customHeight="1" x14ac:dyDescent="0.3">
      <c r="A18" s="224" t="str">
        <f>'[2]T12. Planes-program-proyect'!M17</f>
        <v>9. INDUSTRIA, INNOVACIÓN E INFRAESTRUCTURA</v>
      </c>
      <c r="B18" s="81" t="str">
        <f>'[2]T12. Planes-program-proyect'!J17</f>
        <v>8. Impulsar la conectividad como fuente de desarrollo y crecimiento económico.</v>
      </c>
      <c r="C18" s="79" t="str">
        <f>'[2]T12. Planes-program-proyect'!K17</f>
        <v>Reducir la tasa de mortalidad por accidentes de tránsito in situ, de 13,37 en el 2023 a 12,66 para el 2025 por cada 100.000 habitantes.</v>
      </c>
      <c r="D18" s="79" t="str">
        <f>'[2]T14. Plan programa proyecto'!E19</f>
        <v xml:space="preserve"> Art 65 c) Planificar y mantener, en coordinación con los gobiernos provinciales, la vialidad parroquial rural;</v>
      </c>
      <c r="E18" s="80" t="str">
        <f>'[2]T14. Plan programa proyecto'!D19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18" s="79" t="str">
        <f>'[2]11.Obj G, politicas, metas'!F14</f>
        <v xml:space="preserve">MAH4: Alcanzar  al 2027 el 50% de mantenimiento preventivo y correctivo en loa puentes carrozables </v>
      </c>
      <c r="G18" s="79" t="str">
        <f>'[2]11.Obj G, politicas, metas'!E14</f>
        <v>IAH4:Número de puentes carrozables con mantenimiento preventivo y correctivo completado.</v>
      </c>
      <c r="H18" s="78">
        <f>'[2]11.Obj G, politicas, metas'!G14</f>
        <v>0</v>
      </c>
      <c r="I18" s="77">
        <f>'[2]11.Obj G, politicas, metas'!H14</f>
        <v>2025</v>
      </c>
      <c r="J18" s="78">
        <f>'[2]11.Obj G, politicas, metas'!I14</f>
        <v>0.25</v>
      </c>
      <c r="K18" s="78">
        <f>'[2]11.Obj G, politicas, metas'!J14</f>
        <v>0.25</v>
      </c>
      <c r="L18" s="78" t="e">
        <f>'[2]11.Obj G, politicas, metas'!K14</f>
        <v>#REF!</v>
      </c>
      <c r="M18" s="78" t="e">
        <f>'[2]11.Obj G, politicas, metas'!L14</f>
        <v>#REF!</v>
      </c>
      <c r="N18" s="78"/>
      <c r="O18" s="175" t="str">
        <f>'[2]T14. Plan programa proyecto'!J19</f>
        <v>PLAN/PROGRAMA:PGAH2:Programa  Integral de Mejoramiento de la trama vial de la Parroquia
                                                                                                                                                                                PROYECTO: PROYAH8. Proyecto Rehabilitación, Mantenimiento y Ampliación de Puentes Carrozables en la Red Vial de la Parroquia El Laurel ( Convenio)</v>
      </c>
      <c r="P18" s="225">
        <f>'[2]T14. Plan programa proyecto'!K19</f>
        <v>40000</v>
      </c>
      <c r="Q18" s="226"/>
      <c r="R18" s="231">
        <v>30000</v>
      </c>
      <c r="S18" s="227">
        <v>25000</v>
      </c>
      <c r="T18" s="227">
        <v>25000</v>
      </c>
      <c r="U18" s="228">
        <v>25000</v>
      </c>
    </row>
    <row r="19" spans="1:21" ht="85.95" customHeight="1" x14ac:dyDescent="0.3">
      <c r="A19" s="224" t="str">
        <f>'[2]T12. Planes-program-proyect'!M18</f>
        <v>3. SALUD Y BIENESTAR</v>
      </c>
      <c r="B19" s="79" t="str">
        <f>'[2]T12. Planes-program-proyect'!J18</f>
        <v>8. Impulsar la conectividad como fuente de desarrollo y crecimiento económico.</v>
      </c>
      <c r="C19" s="79" t="str">
        <f>'[2]T12. Planes-program-proyect'!K18</f>
        <v>Reducir la tasa de mortalidad por accidentes de tránsito in situ, de 13,37 en el 2023 a 12,66 para el 2025 por cada 100.000 habitantes.</v>
      </c>
      <c r="D19" s="79" t="str">
        <f>'[2]T14. Plan programa proyecto'!E20</f>
        <v xml:space="preserve"> Art 65 c) Planificar y mantener, en coordinación con los gobiernos provinciales, la vialidad parroquial rural;</v>
      </c>
      <c r="E19" s="80" t="str">
        <f>'[2]T14. Plan programa proyecto'!D20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19" s="79" t="str">
        <f>'[2]11.Obj G, politicas, metas'!F15</f>
        <v xml:space="preserve">MAH5: Construir al 2027  un carril exclusivo de 5 Km  para ciclistas  instalar señalización vial adecuada y  al menos 3 cruces peatonales seguros en el desvio la Lorena ( Rcto Rio Nuevo - Cabecera Parroquial) </v>
      </c>
      <c r="G19" s="79" t="str">
        <f>'[2]11.Obj G, politicas, metas'!E15</f>
        <v xml:space="preserve">IAH5: Porcentaje de la vía con carril exclusivo para ciclistas construido con sus respectivas señaleticas. </v>
      </c>
      <c r="H19" s="77">
        <f>'[2]11.Obj G, politicas, metas'!G15</f>
        <v>0</v>
      </c>
      <c r="I19" s="77">
        <f>'[2]11.Obj G, politicas, metas'!H15</f>
        <v>2025</v>
      </c>
      <c r="J19" s="78">
        <f>'[2]11.Obj G, politicas, metas'!I15</f>
        <v>2.5</v>
      </c>
      <c r="K19" s="82">
        <f>'[2]11.Obj G, politicas, metas'!J15</f>
        <v>2.5</v>
      </c>
      <c r="L19" s="82"/>
      <c r="M19" s="82"/>
      <c r="N19" s="82"/>
      <c r="O19" s="175" t="str">
        <f>'[2]T14. Plan programa proyecto'!J20</f>
        <v>PLAN/PROGRAMA:PRGAH3:.Programa Integral de Seguridad y Movilidad Vial en la Parroquia El Laurel
                                                                                                                                                                                PROYECTO: PROYAH9. Proyecto de Construcción del carril exclusivo para ciclistas, instalación de señalización y construcción de cruces peatonales.( Convenio)</v>
      </c>
      <c r="P19" s="225">
        <f>'[2]T14. Plan programa proyecto'!K20</f>
        <v>50000</v>
      </c>
      <c r="Q19" s="226"/>
      <c r="R19" s="226"/>
      <c r="S19" s="226"/>
      <c r="T19" s="231">
        <v>20000</v>
      </c>
      <c r="U19" s="230">
        <v>20000</v>
      </c>
    </row>
    <row r="20" spans="1:21" ht="75.599999999999994" customHeight="1" x14ac:dyDescent="0.3">
      <c r="A20" s="224" t="str">
        <f>'[2]T12. Planes-program-proyect'!M19</f>
        <v>3. SALUD Y BIENESTAR</v>
      </c>
      <c r="B20" s="79" t="str">
        <f>'[2]T12. Planes-program-proyect'!J19</f>
        <v>8. Impulsar la conectividad como fuente de desarrollo y crecimiento económico.</v>
      </c>
      <c r="C20" s="79" t="str">
        <f>'[2]T12. Planes-program-proyect'!K19</f>
        <v>Reducir la tasa de mortalidad por accidentes de tránsito in situ, de 13,37 en el 2023 a 12,66 para el 2025 por cada 100.000 habitantes.</v>
      </c>
      <c r="D20" s="79" t="str">
        <f>'[2]T14. Plan programa proyecto'!E21</f>
        <v xml:space="preserve"> Art 65 c) Planificar y mantener, en coordinación con los gobiernos provinciales, la vialidad parroquial rural;</v>
      </c>
      <c r="E20" s="80" t="str">
        <f>'[2]T14. Plan programa proyecto'!D21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20" s="79" t="str">
        <f>'[2]11.Obj G, politicas, metas'!E16</f>
        <v>IAH6:Número de paradas de autobús construidas con señalización y áreas de espera seguras y accesibles</v>
      </c>
      <c r="G20" s="79" t="str">
        <f>'[2]11.Obj G, politicas, metas'!E16</f>
        <v>IAH6:Número de paradas de autobús construidas con señalización y áreas de espera seguras y accesibles</v>
      </c>
      <c r="H20" s="77">
        <f>'[2]11.Obj G, politicas, metas'!G16</f>
        <v>0</v>
      </c>
      <c r="I20" s="77">
        <f>'[2]11.Obj G, politicas, metas'!H16</f>
        <v>2025</v>
      </c>
      <c r="J20" s="232">
        <f>'[2]11.Obj G, politicas, metas'!I16</f>
        <v>5</v>
      </c>
      <c r="K20" s="232" t="e">
        <f>'[2]11.Obj G, politicas, metas'!J16</f>
        <v>#REF!</v>
      </c>
      <c r="L20" s="232"/>
      <c r="M20" s="232"/>
      <c r="N20" s="232"/>
      <c r="O20" s="175" t="str">
        <f>'[2]T14. Plan programa proyecto'!J21</f>
        <v>PLAN/PROGRAMA:PRGAH4: Programa  Mi parada Segura 
                                                                                                                                                                                PROYECTO: PROYAH10. Proyecto  Construccion de Paradas de Autobús para la Accesibilidad y Seguridad de los Usuarios en la Parroquia El Laurel.</v>
      </c>
      <c r="P20" s="225">
        <f>'[2]T14. Plan programa proyecto'!K21</f>
        <v>60000</v>
      </c>
      <c r="Q20" s="233"/>
      <c r="R20" s="226"/>
      <c r="S20" s="226"/>
      <c r="T20" s="227">
        <v>25000</v>
      </c>
      <c r="U20" s="228">
        <v>25000</v>
      </c>
    </row>
    <row r="21" spans="1:21" ht="102" customHeight="1" x14ac:dyDescent="0.3">
      <c r="A21" s="224" t="str">
        <f>'[2]T12. Planes-program-proyect'!M20</f>
        <v>3. SALUD Y BIENESTAR</v>
      </c>
      <c r="B21" s="79" t="str">
        <f>'[2]T12. Planes-program-proyect'!J20</f>
        <v>8. Impulsar la conectividad como fuente de desarrollo y crecimiento económico.</v>
      </c>
      <c r="C21" s="79" t="str">
        <f>'[2]T12. Planes-program-proyect'!K20</f>
        <v>Reducir la tasa de mortalidad por accidentes de tránsito in situ, de 13,37 en el 2023 a 12,66 para el 2025 por cada 100.000 habitantes.</v>
      </c>
      <c r="D21" s="79" t="str">
        <f>'[2]T14. Plan programa proyecto'!E22</f>
        <v>Art 65 literal b) Planificar, construir y mantener la infraestructura física, los equipamientos y los espacios públicos de la parroquia, contenidos en los planes de desarrollo e incluidos en los presupuestos participativos anuales</v>
      </c>
      <c r="E21" s="80" t="str">
        <f>'[2]T14. Plan programa proyecto'!D22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21" s="79" t="str">
        <f>'[2]11.Obj G, politicas, metas'!F17</f>
        <v>MAH7: Al 2027 Instalar un sistema integral de señalización de tránsito en un 60% de las vías principales en la Parroquia El Laurel y el Recinto Yurima, adaptado a las necesidades y expectativas de la comunidad y usuarios de las vías,</v>
      </c>
      <c r="G21" s="79" t="str">
        <f>'[2]11.Obj G, politicas, metas'!E17</f>
        <v>IAH7:Porcentaje de vías con señalización instalada</v>
      </c>
      <c r="H21" s="78">
        <f>'[2]11.Obj G, politicas, metas'!G17</f>
        <v>0.2</v>
      </c>
      <c r="I21" s="77">
        <f>'[2]11.Obj G, politicas, metas'!H17</f>
        <v>2025</v>
      </c>
      <c r="J21" s="82">
        <f>'[2]11.Obj G, politicas, metas'!I17</f>
        <v>0.2</v>
      </c>
      <c r="K21" s="82"/>
      <c r="L21" s="82"/>
      <c r="M21" s="82"/>
      <c r="N21" s="82"/>
      <c r="O21" s="175" t="str">
        <f>'[2]T14. Plan programa proyecto'!J22</f>
        <v>PLAN/PROGRAMA:PRGAH3:  Programa Integral de Señalización y Seguridad Vial en la Parroquia El Laurel 
                                                                                                                                                                                PROYECTO: PROYAH11. Proyecto señalización de tránsito en la Parroquia El Laurel y el Recinto Yurima, adaptándola a las necesidades y expectativas de la comunidad y los usuarios de las vías</v>
      </c>
      <c r="P21" s="225">
        <f>'[2]T14. Plan programa proyecto'!K22</f>
        <v>20000</v>
      </c>
      <c r="Q21" s="226"/>
      <c r="R21" s="226"/>
      <c r="S21" s="226"/>
      <c r="T21" s="227">
        <v>60000</v>
      </c>
      <c r="U21" s="229"/>
    </row>
    <row r="22" spans="1:21" ht="110.4" customHeight="1" x14ac:dyDescent="0.3">
      <c r="A22" s="224" t="str">
        <f>'[2]T12. Planes-program-proyect'!M21</f>
        <v>9. INDUSTRIA, INNOVACIÓN E INFRAESTRUCTURA</v>
      </c>
      <c r="B22" s="79" t="str">
        <f>'[2]T12. Planes-program-proyect'!J21</f>
        <v>8. Impulsar la conectividad como fuente de desarrollo y crecimiento económico.</v>
      </c>
      <c r="C22" s="79" t="str">
        <f>'[2]T12. Planes-program-proyect'!K21</f>
        <v>Reducir la tasa de mortalidad por accidentes de tránsito in situ, de 13,37 en el 2023 a 12,66 para el 2025 por cada 100.000 habitantes.</v>
      </c>
      <c r="D22" s="79" t="str">
        <f>'[2]T14. Plan programa proyecto'!E23</f>
        <v>Art 65 literal b) Planificar, construir y mantener la infraestructura física, los equipamientos y los espacios públicos de la parroquia, contenidos en los planes de desarrollo e incluidos en los presupuestos participativos anuales</v>
      </c>
      <c r="E22" s="80" t="str">
        <f>'[2]T14. Plan programa proyecto'!D23</f>
        <v xml:space="preserve">OBGAH2: Planificar, mejorar y mantener la infraestructura vial y de transporte en la Parroquia El Laurel, en coordinación con los gobiernos provinciales, para garantizar un acceso seguro y eficiente para todos los ciudadanos </v>
      </c>
      <c r="F22" s="79" t="str">
        <f>'[2]11.Obj G, politicas, metas'!F18</f>
        <v>MAH8: Al 2027  Mejorar y colocar señalética en el 100% de los recintos, caseríos y calles principales de la Parroquia El Laurel, con el objetivo de incrementar la seguridad vial y la calidad de vida de los residentes y visitantes,</v>
      </c>
      <c r="G22" s="79" t="str">
        <f>'[2]11.Obj G, politicas, metas'!E18</f>
        <v xml:space="preserve">IAH8:Porcentaje de recintos, caseríos y calles con señalética mejorada y colocada: </v>
      </c>
      <c r="H22" s="78">
        <f>'[2]11.Obj G, politicas, metas'!G18</f>
        <v>0.4</v>
      </c>
      <c r="I22" s="77">
        <f>'[2]11.Obj G, politicas, metas'!H18</f>
        <v>2024</v>
      </c>
      <c r="J22" s="78">
        <f>'[2]11.Obj G, politicas, metas'!I18</f>
        <v>0.2</v>
      </c>
      <c r="K22" s="78">
        <f>'[2]11.Obj G, politicas, metas'!J18</f>
        <v>0.2</v>
      </c>
      <c r="L22" s="77"/>
      <c r="M22" s="77"/>
      <c r="N22" s="77"/>
      <c r="O22" s="175" t="str">
        <f>'[2]T14. Plan programa proyecto'!J23</f>
        <v>PLAN/PROGRAMA:PRGAH3. Programa Integral de Señalización y Seguridad Vial en la Parroquia El Laurel
                                                                                                                                                                                PROYECTO: PROYAH12. Proyecto de mejora y colocación de señalética en los recintos, caseríos y calles de la Parroquia El Laurel, con el fin de mejorar la seguridad vial y la calidad de vida de los residentes y visitantes.</v>
      </c>
      <c r="P22" s="225">
        <f>'[2]T14. Plan programa proyecto'!K23</f>
        <v>50000</v>
      </c>
      <c r="Q22" s="226"/>
      <c r="R22" s="226"/>
      <c r="S22" s="226"/>
      <c r="T22" s="227">
        <v>10000</v>
      </c>
      <c r="U22" s="228">
        <v>10000</v>
      </c>
    </row>
    <row r="23" spans="1:21" ht="90.6" customHeight="1" thickBot="1" x14ac:dyDescent="0.35">
      <c r="A23" s="234" t="str">
        <f>'[2]T12. Planes-program-proyect'!M22</f>
        <v>1. FIN DE LA POBREZA</v>
      </c>
      <c r="B23" s="235" t="str">
        <f>'[2]T12. Planes-program-proyect'!J22</f>
        <v>1. Mejorar las condiciones de vida de la población de forma integral, promoviendo el acceso equitativo a salud, vivienda y bienestar social.</v>
      </c>
      <c r="C23" s="235" t="str">
        <f>'[2]T12. Planes-program-proyect'!K22</f>
        <v>Reducir la tasa de pobreza extrema por ingresos del 9,81% en el año 2023 a 9,12% al 2025.</v>
      </c>
      <c r="D23" s="236" t="str">
        <f>'[2]T14. Plan programa proyecto'!E24</f>
        <v xml:space="preserve"> Art 64  b) Diseñar e impulsar políticas de promoción y construcción de equidad e inclusión en su territorio, en el marco de sus competencias constitucionales y legales;</v>
      </c>
      <c r="E23" s="237" t="str">
        <f>'[2]T14. Plan programa proyecto'!D24</f>
        <v>OBGC1. Fomentar la participación inclusiva y equitativa de mujeres montubias, personas GLBTI+ y mujeres rurales en los espacios de toma de decisiones y en procesos productivos de la parroquia El Laurel.</v>
      </c>
      <c r="F23" s="237" t="str">
        <f>'[2]11.Obj G, politicas, metas'!F19</f>
        <v>MSC1. Alcanzar un aumento del 15% en el porcentaje de mujeres montubias y personas GLBTI+ que participan activamente en espacios de toma de decisiones a nivel comunitario y local en la parroquia El Laurel para el año 2027.</v>
      </c>
      <c r="G23" s="235" t="str">
        <f>'[2]11.Obj G, politicas, metas'!E19</f>
        <v>IDSC1.Porcentaje de mujeres montubias y personas GLBTI+ que participan activamente</v>
      </c>
      <c r="H23" s="238">
        <f>'[2]11.Obj G, politicas, metas'!G19</f>
        <v>0</v>
      </c>
      <c r="I23" s="239">
        <f>'[2]11.Obj G, politicas, metas'!H19</f>
        <v>2024</v>
      </c>
      <c r="J23" s="238">
        <f>'[2]11.Obj G, politicas, metas'!I19</f>
        <v>0.05</v>
      </c>
      <c r="K23" s="238">
        <f>'[2]11.Obj G, politicas, metas'!J19</f>
        <v>0.05</v>
      </c>
      <c r="L23" s="238">
        <f>'[2]11.Obj G, politicas, metas'!K19</f>
        <v>0.05</v>
      </c>
      <c r="M23" s="239"/>
      <c r="N23" s="239"/>
      <c r="O23" s="240" t="str">
        <f>'[2]T14. Plan programa proyecto'!J24</f>
        <v xml:space="preserve">PLAN/PROGRAMA:: PRGSC1.  Programa Inclusión Social de Mujeres Montubias y Personas GLBTI+ en la Parroquia El Laurel:
                                                                                                                                                                                PROYECTO: PROYSC1:Proyecto fortalecer la participación  Activa de Mujeres Montubias y Personas GLBTI+ en Espacios de Toma de Decisiones.  </v>
      </c>
      <c r="P23" s="241">
        <f>'[2]T14. Plan programa proyecto'!K24</f>
        <v>21000</v>
      </c>
      <c r="Q23" s="242"/>
      <c r="R23" s="242"/>
      <c r="S23" s="243">
        <v>10000</v>
      </c>
      <c r="T23" s="243">
        <v>20000</v>
      </c>
      <c r="U23" s="244">
        <v>20000</v>
      </c>
    </row>
    <row r="24" spans="1:21" ht="79.95" customHeight="1" x14ac:dyDescent="0.3">
      <c r="A24" s="245" t="str">
        <f>'[2]T14. Plan programa proyecto'!B25</f>
        <v>8. TRABAJO DECENTE Y CRECIMIENTO ECONÓMICO</v>
      </c>
      <c r="B24" s="245" t="str">
        <f>'[2]T12. Planes-program-proyect'!J23</f>
        <v>6. Incentivar la generación de empleo digno.</v>
      </c>
      <c r="C24" s="245" t="str">
        <f>'[2]T12. Planes-program-proyect'!K23</f>
        <v>Reducir la brecha de empleo adecuado entre hombres y mujeres (15 y más años de edad) de 32,53% en el año 2022 a 28,80% al 2025.</v>
      </c>
      <c r="D24" s="245" t="str">
        <f>'[2]T14. Plan programa proyecto'!E25</f>
        <v xml:space="preserve"> Art 64  b) Diseñar e impulsar políticas de promoción y construcción de equidad e inclusión en su territorio, en el marco de sus competencias constitucionales y legales;</v>
      </c>
      <c r="E24" s="246" t="str">
        <f>'[2]T14. Plan programa proyecto'!D25</f>
        <v>OBGC1. Fomentar la participación inclusiva y equitativa de mujeres montubias, personas GLBTI+ y mujeres rurales en los espacios de toma de decisiones y en procesos productivos de la parroquia El Laurel.</v>
      </c>
      <c r="F24" s="245" t="str">
        <f>'[2]11.Obj G, politicas, metas'!F20</f>
        <v>MSC2.Implementar y fortalecer un total de 190 emprendimientos productivos liderados por mujeres rurales en la parroquia El Laurel, al 2027</v>
      </c>
      <c r="G24" s="245" t="str">
        <f>'[2]11.Obj G, politicas, metas'!E20</f>
        <v>IDSC2.Número de  Emprendimientos  implementados o fortalecidos  Productivos Liderados por Mujeres Rurales</v>
      </c>
      <c r="H24" s="247">
        <f>'[2]11.Obj G, politicas, metas'!G20</f>
        <v>0</v>
      </c>
      <c r="I24" s="248">
        <f>'[2]11.Obj G, politicas, metas'!H20</f>
        <v>2022</v>
      </c>
      <c r="J24" s="247">
        <f>'[2]11.Obj G, politicas, metas'!I20</f>
        <v>35</v>
      </c>
      <c r="K24" s="247">
        <f>'[2]11.Obj G, politicas, metas'!J20</f>
        <v>35</v>
      </c>
      <c r="L24" s="247">
        <f>'[2]11.Obj G, politicas, metas'!K20</f>
        <v>40</v>
      </c>
      <c r="M24" s="248"/>
      <c r="N24" s="248"/>
      <c r="O24" s="249" t="str">
        <f>'[2]T14. Plan programa proyecto'!J25</f>
        <v xml:space="preserve">PLAN/PROGRAMA::PRGSC1.Programa  Inclusión Social de Mujeres Montubias y Personas GLBTI+ en la Parroquia El Laurel 
                                                                                                                                                                                PROYECTO: PROYSC2: Proyecto de Desarrollo de procesos de emprendimientos productivos con mujeres rurales </v>
      </c>
      <c r="P24" s="250">
        <v>21000</v>
      </c>
      <c r="Q24" s="251"/>
      <c r="R24" s="252"/>
      <c r="S24" s="253">
        <v>7000</v>
      </c>
      <c r="T24" s="253">
        <v>7000</v>
      </c>
      <c r="U24" s="253">
        <v>7000</v>
      </c>
    </row>
    <row r="25" spans="1:21" ht="95.4" customHeight="1" x14ac:dyDescent="0.3">
      <c r="A25" s="71" t="str">
        <f>'[2]T14. Plan programa proyecto'!B26</f>
        <v>1. FIN DE LA POBREZA</v>
      </c>
      <c r="B25" s="71" t="str">
        <f>'[2]T12. Planes-program-proyect'!J24</f>
        <v>1. Mejorar las condiciones de vida de la población de forma integral, promoviendo el acceso equitativo a salud, vivienda y bienestar social.</v>
      </c>
      <c r="C25" s="71" t="str">
        <f>'[2]T12. Planes-program-proyect'!K24</f>
        <v>Reducir la tasa de pobreza por necesidades básicas insatisfechas del 30,84% en el año 2023 al 30,11% al 2025.</v>
      </c>
      <c r="D25" s="71" t="str">
        <f>'[2]T14. Plan programa proyecto'!E26</f>
        <v xml:space="preserve"> Art 64  k) Promover los sistemas de protección integral a los grupos de atención prioritaria para garantizar los derechos consagrados en la Constitución, en el marco de sus competencias;</v>
      </c>
      <c r="E25" s="72" t="str">
        <f>'[2]T14. Plan programa proyecto'!D26</f>
        <v>OBGC2. Promover los derechos de los grupos vulnerables de la parroquia El Laurel, facilitando el acceso a servicios sociales y fortaleciendo la cooperación interinstitucional y comunitaria.</v>
      </c>
      <c r="F25" s="71" t="str">
        <f>'[2]11.Obj G, politicas, metas'!F21</f>
        <v xml:space="preserve">MSC3.Al 2027, aumentar del 10% al 50% el acceso a servicios de protección, apoyo, rehabilitación e inclusión social para las personas adultas mayores, personas con discapacidad y personas con enfermedades catastróficas en la parroquia Laurel. </v>
      </c>
      <c r="G25" s="71" t="str">
        <f>'[2]11.Obj G, politicas, metas'!E21</f>
        <v>IDSC3.Porcentaje de personas adultas mayores, con discapacidad y con enfermedades catastróficas que acceden a los servicios de protección, apoyo, rehabilitación e inclusión social.</v>
      </c>
      <c r="H25" s="69">
        <f>'[2]11.Obj G, politicas, metas'!G21</f>
        <v>0.1</v>
      </c>
      <c r="I25" s="69">
        <f>'[2]11.Obj G, politicas, metas'!H21</f>
        <v>2023</v>
      </c>
      <c r="J25" s="69">
        <f>'[2]11.Obj G, politicas, metas'!I21</f>
        <v>10</v>
      </c>
      <c r="K25" s="69">
        <f>'[2]11.Obj G, politicas, metas'!J21</f>
        <v>10</v>
      </c>
      <c r="L25" s="69">
        <f>'[2]11.Obj G, politicas, metas'!K21</f>
        <v>10</v>
      </c>
      <c r="M25" s="69">
        <f>'[2]11.Obj G, politicas, metas'!L21</f>
        <v>10</v>
      </c>
      <c r="N25" s="69" t="e">
        <f>'[2]11.Obj G, politicas, metas'!M21</f>
        <v>#REF!</v>
      </c>
      <c r="O25" s="68" t="str">
        <f>'[2]T14. Plan programa proyecto'!J26</f>
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PROYSC3:Proyecto de Promocion de los derechos de proteccion de los adultos mayores, personas con discapacidad, personas con enfermedades catastroficas.</v>
      </c>
      <c r="P25" s="254">
        <v>54000</v>
      </c>
      <c r="Q25" s="255">
        <v>12000</v>
      </c>
      <c r="R25" s="254">
        <v>12000</v>
      </c>
      <c r="S25" s="254">
        <v>10000</v>
      </c>
      <c r="T25" s="254">
        <v>10000</v>
      </c>
      <c r="U25" s="254">
        <v>10000</v>
      </c>
    </row>
    <row r="26" spans="1:21" ht="97.95" customHeight="1" x14ac:dyDescent="0.3">
      <c r="A26" s="71" t="str">
        <f>'[2]T14. Plan programa proyecto'!B27</f>
        <v>1. FIN DE LA POBREZA</v>
      </c>
      <c r="B26" s="71" t="str">
        <f>'[2]T12. Planes-program-proyect'!J25</f>
        <v>1. Mejorar las condiciones de vida de la población de forma integral, promoviendo el acceso equitativo a salud, vivienda y bienestar social.</v>
      </c>
      <c r="C26" s="71" t="str">
        <f>'[2]T12. Planes-program-proyect'!K25</f>
        <v>Reducir la tasa de pobreza por necesidades básicas insatisfechas del 30,84% en el año 2023 al 30,11% al 2025.</v>
      </c>
      <c r="D26" s="71" t="str">
        <f>'[2]T14. Plan programa proyecto'!E27</f>
        <v xml:space="preserve"> Art 64  k) Promover los sistemas de protección integral a los grupos de atención prioritaria para garantizar los derechos consagrados en la Constitución, en el marco de sus competencias;</v>
      </c>
      <c r="E26" s="72" t="str">
        <f>'[2]T14. Plan programa proyecto'!D27</f>
        <v>OBGC2. Promover los derechos de los grupos vulnerables de la parroquia El Laurel, facilitando el acceso a servicios sociales y fortaleciendo la cooperación interinstitucional y comunitaria.</v>
      </c>
      <c r="F26" s="71" t="str">
        <f>'[2]11.Obj G, politicas, metas'!F22</f>
        <v>MSC4.Al 2027, firmar un total de 12 convenios interinstitucionales para coordinar y ampliar la cobertura y calidad de los servicios dirigidos a la mejora de la calidad de vida de los grupos vulnerables en la parroquia El Laurel.</v>
      </c>
      <c r="G26" s="72" t="str">
        <f>'[2]11.Obj G, politicas, metas'!E22</f>
        <v>IDSC4.Número de convenios interinstitucionales firmados para mejorar la cobertura y los servicios destinados a grupos vulnerables.</v>
      </c>
      <c r="H26" s="70">
        <f>'[2]11.Obj G, politicas, metas'!G22</f>
        <v>2</v>
      </c>
      <c r="I26" s="69">
        <f>'[2]11.Obj G, politicas, metas'!H22</f>
        <v>2023</v>
      </c>
      <c r="J26" s="69">
        <f>'[2]11.Obj G, politicas, metas'!I22</f>
        <v>3</v>
      </c>
      <c r="K26" s="69">
        <f>'[2]11.Obj G, politicas, metas'!J22</f>
        <v>3</v>
      </c>
      <c r="L26" s="69">
        <f>'[2]11.Obj G, politicas, metas'!K22</f>
        <v>2</v>
      </c>
      <c r="M26" s="69">
        <f>'[2]11.Obj G, politicas, metas'!L22</f>
        <v>2</v>
      </c>
      <c r="N26" s="69"/>
      <c r="O26" s="68" t="str">
        <f>'[2]T14. Plan programa proyecto'!J27</f>
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PROYSC4: Proyectos de Cooperacion Servicios de Personas adultas Mayores - PEJ en la Modalidads Atencion Domiciliaria  para personas Adultas Mayores sin  y con Discapacidad (MIES)</v>
      </c>
      <c r="P26" s="256">
        <v>74039.67</v>
      </c>
      <c r="Q26" s="254">
        <v>26039.67</v>
      </c>
      <c r="R26" s="254">
        <v>12000</v>
      </c>
      <c r="S26" s="254">
        <v>12000</v>
      </c>
      <c r="T26" s="254">
        <v>12000</v>
      </c>
      <c r="U26" s="254">
        <v>12000</v>
      </c>
    </row>
    <row r="27" spans="1:21" ht="66" customHeight="1" x14ac:dyDescent="0.3">
      <c r="A27" s="71" t="str">
        <f>'[2]T14. Plan programa proyecto'!B28</f>
        <v>1. FIN DE LA POBREZA</v>
      </c>
      <c r="B27" s="71" t="str">
        <f>'[2]T12. Planes-program-proyect'!J26</f>
        <v>1. Mejorar las condiciones de vida de la población de forma integral, promoviendo el acceso equitativo a salud, vivienda y bienestar social.</v>
      </c>
      <c r="C27" s="71" t="str">
        <f>'[2]T12. Planes-program-proyect'!K26</f>
        <v>Reducir la tasa de pobreza por necesidades básicas insatisfechas del 30,84% en el año 2023 al 30,11% al 2025.</v>
      </c>
      <c r="D27" s="71" t="str">
        <f>'[2]T14. Plan programa proyecto'!E28</f>
        <v xml:space="preserve"> Art 64  k) Promover los sistemas de protección integral a los grupos de atención prioritaria para garantizar los derechos consagrados en la Constitución, en el marco de sus competencias;</v>
      </c>
      <c r="E27" s="72" t="str">
        <f>'[2]T14. Plan programa proyecto'!D28</f>
        <v>OBGC2. Promover los derechos de los grupos vulnerables de la parroquia El Laurel, facilitando el acceso a servicios sociales y fortaleciendo la cooperación interinstitucional y comunitaria.</v>
      </c>
      <c r="F27" s="71" t="str">
        <f>'[2]11.Obj G, politicas, metas'!F23</f>
        <v>MSC5.Reducir el porcentaje de población con bajo nivel de habilidades y conocimientos básicos en el uso de tecnologías de la información y comunicación (TIC) en la parroquia El Laurel del 22,8% al 12,88% para el año 2027.</v>
      </c>
      <c r="G27" s="71" t="str">
        <f>'[2]11.Obj G, politicas, metas'!E23</f>
        <v>IDSC5. Porcentaje de la población con bajo nivel de habilidades y conocimientos básicos en el uso de tecnologías de la información y comunicación (TIC) en la parroquia El Laure</v>
      </c>
      <c r="H27" s="75">
        <f>'[2]11.Obj G, politicas, metas'!G23</f>
        <v>22.580000000000002</v>
      </c>
      <c r="I27" s="69">
        <f>'[2]11.Obj G, politicas, metas'!H23</f>
        <v>2023</v>
      </c>
      <c r="J27" s="75">
        <v>2</v>
      </c>
      <c r="K27" s="75">
        <v>2</v>
      </c>
      <c r="L27" s="75">
        <f>'[2]11.Obj G, politicas, metas'!K23</f>
        <v>-6.44</v>
      </c>
      <c r="M27" s="75">
        <f>'[2]11.Obj G, politicas, metas'!L23</f>
        <v>-9.66</v>
      </c>
      <c r="N27" s="75"/>
      <c r="O27" s="68" t="str">
        <f>'[2]T14. Plan programa proyecto'!J28</f>
        <v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PROYSC5:Proyecto de Cooperación Programa Vivo Jovén</v>
      </c>
      <c r="P27" s="254">
        <v>33716.67</v>
      </c>
      <c r="Q27" s="254">
        <v>4720</v>
      </c>
      <c r="R27" s="254">
        <v>7246.67</v>
      </c>
      <c r="S27" s="254">
        <v>7250</v>
      </c>
      <c r="T27" s="254">
        <v>7250</v>
      </c>
      <c r="U27" s="254">
        <v>7250</v>
      </c>
    </row>
    <row r="28" spans="1:21" ht="111.6" customHeight="1" x14ac:dyDescent="0.3">
      <c r="A28" s="71" t="str">
        <f>'[2]T14. Plan programa proyecto'!B29</f>
        <v>9. INDUSTRIA, INNOVACIÓN E INFRAESTRUCTURA</v>
      </c>
      <c r="B28" s="71" t="str">
        <f>'[2]T12. Planes-program-proyect'!J27</f>
        <v>8. Impulsar la conectividad como fuente de desarrollo y crecimiento económico.</v>
      </c>
      <c r="C28" s="71" t="str">
        <f>'[2]T12. Planes-program-proyect'!K27</f>
        <v>Incrementar el porcentaje de parroquias rurales y cabeceras cantonales con presencia del servicio de internet fijo a través de enlaces de fibra óptica de 75,82% en el año 2022 a 86,79% al 2025.</v>
      </c>
      <c r="D28" s="71" t="str">
        <f>'[2]T14. Plan programa proyecto'!E29</f>
        <v xml:space="preserve"> Art 64  e) Gestionar, coordinar y administrar los servicios públicos que le sean delegados o descentralizados por otros niveles de
gobierno;</v>
      </c>
      <c r="E28" s="72" t="str">
        <f>'[2]T14. Plan programa proyecto'!D29</f>
        <v>OBGC2. Promover los derechos de los grupos vulnerables de la parroquia El Laurel, facilitando el acceso a servicios sociales y fortaleciendo la cooperación interinstitucional y comunitaria.</v>
      </c>
      <c r="F28" s="71" t="str">
        <f>'[2]11.Obj G, politicas, metas'!F23</f>
        <v>MSC5.Reducir el porcentaje de población con bajo nivel de habilidades y conocimientos básicos en el uso de tecnologías de la información y comunicación (TIC) en la parroquia El Laurel del 22,8% al 12,88% para el año 2027.</v>
      </c>
      <c r="G28" s="73" t="str">
        <f>'[2]11.Obj G, politicas, metas'!E23</f>
        <v>IDSC5. Porcentaje de la población con bajo nivel de habilidades y conocimientos básicos en el uso de tecnologías de la información y comunicación (TIC) en la parroquia El Laure</v>
      </c>
      <c r="H28" s="69">
        <f>'[2]11.Obj G, politicas, metas'!G23</f>
        <v>22.580000000000002</v>
      </c>
      <c r="I28" s="69">
        <f>'[2]11.Obj G, politicas, metas'!H23</f>
        <v>2023</v>
      </c>
      <c r="J28" s="69">
        <v>1</v>
      </c>
      <c r="K28" s="69">
        <v>1</v>
      </c>
      <c r="L28" s="69">
        <v>1</v>
      </c>
      <c r="M28" s="69">
        <v>1</v>
      </c>
      <c r="N28" s="76"/>
      <c r="O28" s="68" t="str">
        <f>'[2]T14. Plan programa proyecto'!J29</f>
        <v>PLAN/PROGRAMA:: PGSC3. Programa Laurel " Conectado"
                                                                                                                                                                                PROYECTO:PROYSC6:  Proyecto de fortalecimiento y acceso  a  servicios digitales para la ciudadanía de la parroquia El Laurel (Convenio interistitucional  del Proyecto Puntos Digitales Gratuitos MINTEL)</v>
      </c>
      <c r="P28" s="255">
        <f>'[2]T14. Plan programa proyecto'!K29</f>
        <v>5000</v>
      </c>
      <c r="Q28" s="254"/>
      <c r="R28" s="254">
        <v>3000</v>
      </c>
      <c r="S28" s="254">
        <v>3000</v>
      </c>
      <c r="T28" s="254">
        <v>3000</v>
      </c>
      <c r="U28" s="254">
        <v>3000</v>
      </c>
    </row>
    <row r="29" spans="1:21" ht="76.95" customHeight="1" x14ac:dyDescent="0.3">
      <c r="A29" s="71" t="str">
        <f>'[2]T14. Plan programa proyecto'!B30</f>
        <v>2. HAMBRE CERO</v>
      </c>
      <c r="B29" s="71" t="str">
        <f>'[2]T12. Planes-program-proyect'!J28</f>
        <v>1. Mejorar las condiciones de vida de la población de forma integral, promoviendo el acceso equitativo a salud, vivienda y bienestar social.</v>
      </c>
      <c r="C29" s="71" t="str">
        <f>'[2]T12. Planes-program-proyect'!K28</f>
        <v>Reducir la prevalencia de Desnutrición Crónica Infantil en menores de dos años del 20,1% en 2022-2023 a 18,7% en 2024-2025</v>
      </c>
      <c r="D29" s="71" t="str">
        <f>'[2]T14. Plan programa proyecto'!E30</f>
        <v xml:space="preserve"> Art 64  k) Promover los sistemas de protección integral a los grupos de atención prioritaria para garantizar los derechos consagrados en la Constitución, en el marco de sus competencias;</v>
      </c>
      <c r="E29" s="72" t="str">
        <f>'[2]T14. Plan programa proyecto'!D30</f>
        <v>OBGC2. Promover los derechos de los grupos vulnerables de la parroquia El Laurel, facilitando el acceso a servicios sociales y fortaleciendo la cooperación interinstitucional y comunitaria.</v>
      </c>
      <c r="F29" s="71" t="str">
        <f>'[2]11.Obj G, politicas, metas'!F24</f>
        <v xml:space="preserve">MSC6.Al 2027  se han desarrallado  9  reuniones formales de coordinación mesa de coordinación intersectorial para la prevención y reducción de la desnutrición crónica infantil (DCI) en la parroquia El Laurel. </v>
      </c>
      <c r="G29" s="71" t="str">
        <f>'[2]11.Obj G, politicas, metas'!E24</f>
        <v xml:space="preserve">IDSC6.Número de reuniones formales de la mesa de coordinación intersectorial </v>
      </c>
      <c r="H29" s="69">
        <f>'[2]11.Obj G, politicas, metas'!G24</f>
        <v>1</v>
      </c>
      <c r="I29" s="69">
        <f>'[2]11.Obj G, politicas, metas'!H24</f>
        <v>2024</v>
      </c>
      <c r="J29" s="75"/>
      <c r="K29" s="75" t="e">
        <f>'[2]11.Obj G, politicas, metas'!J24</f>
        <v>#REF!</v>
      </c>
      <c r="L29" s="75">
        <f>'[2]11.Obj G, politicas, metas'!K24</f>
        <v>3</v>
      </c>
      <c r="M29" s="75">
        <f>'[2]11.Obj G, politicas, metas'!L24</f>
        <v>3</v>
      </c>
      <c r="N29" s="75">
        <f>'[2]11.Obj G, politicas, metas'!M24</f>
        <v>3</v>
      </c>
      <c r="O29" s="68" t="str">
        <f>'[2]T14. Plan programa proyecto'!J30</f>
        <v>PLAN/PROGRAMA:: PGSC4.Programa  Laurel Libre de Desnutrición
                                                                                                                                                                                PROYECTO: PROYSC7: Proyecto  para prevenir y reducir la desnutrición crónica infantil (DCI) en la Parroquia El Laurel</v>
      </c>
      <c r="P29" s="254">
        <f>'[2]T14. Plan programa proyecto'!K30</f>
        <v>15000</v>
      </c>
      <c r="Q29" s="257"/>
      <c r="R29" s="254">
        <v>1400</v>
      </c>
      <c r="S29" s="254">
        <v>1200</v>
      </c>
      <c r="T29" s="254">
        <v>1200</v>
      </c>
      <c r="U29" s="254">
        <v>1200</v>
      </c>
    </row>
    <row r="30" spans="1:21" ht="75.599999999999994" customHeight="1" x14ac:dyDescent="0.3">
      <c r="A30" s="71" t="str">
        <f>'[2]T14. Plan programa proyecto'!B31</f>
        <v>1. FIN DE LA POBREZA</v>
      </c>
      <c r="B30" s="71" t="str">
        <f>'[2]T12. Planes-program-proyect'!J29</f>
        <v>1. Mejorar las condiciones de vida de la población de forma integral, promoviendo el acceso equitativo a salud, vivienda y bienestar social.</v>
      </c>
      <c r="C30" s="71" t="str">
        <f>'[2]T12. Planes-program-proyect'!K29</f>
        <v>Reducir la tasa de pobreza por necesidades básicas insatisfechas del 30,84% en el año 2023 al 30,11% al 2025.</v>
      </c>
      <c r="D30" s="71" t="str">
        <f>'[2]T14. Plan programa proyecto'!E31</f>
        <v xml:space="preserve"> Art 64  k) Promover los sistemas de protección integral a los grupos de atención prioritaria para garantizar los derechos consagrados en la Constitución, en el marco de sus competencias;</v>
      </c>
      <c r="E30" s="72" t="str">
        <f>'[2]T14. Plan programa proyecto'!D31</f>
        <v>OBGC2. Promover los derechos de los grupos vulnerables de la parroquia El Laurel, facilitando el acceso a servicios sociales y fortaleciendo la cooperación interinstitucional y comunitaria.</v>
      </c>
      <c r="F30" s="71" t="str">
        <f>'[2]11.Obj G, politicas, metas'!F25</f>
        <v xml:space="preserve"> MSC7.Aumentar del 40% al 60% la participación de niños y niñas de 4 a 10 años en espacios que promueven el acceso a servicios de protección y apoyo en la parroquia El Laurel para el año 2027.</v>
      </c>
      <c r="G30" s="71" t="str">
        <f>'[2]11.Obj G, politicas, metas'!E25</f>
        <v>IDSC7.Porcentaje de niños y niñas de 4 a 10 años que participan en espacios que promueven el acceso a servicios de protección y apoyo.</v>
      </c>
      <c r="H30" s="69">
        <f>'[2]11.Obj G, politicas, metas'!G25</f>
        <v>0.1</v>
      </c>
      <c r="I30" s="69">
        <f>'[2]11.Obj G, politicas, metas'!H25</f>
        <v>2022</v>
      </c>
      <c r="J30" s="75"/>
      <c r="K30" s="75"/>
      <c r="L30" s="75">
        <f>'[2]11.Obj G, politicas, metas'!K25</f>
        <v>0.1</v>
      </c>
      <c r="M30" s="75">
        <f>'[2]11.Obj G, politicas, metas'!L25</f>
        <v>0.1</v>
      </c>
      <c r="N30" s="75">
        <v>3</v>
      </c>
      <c r="O30" s="68" t="str">
        <f>'[2]T14. Plan programa proyecto'!J31</f>
        <v>PLAN/PROGRAMA:: PGSC2.Programa Promoción para la atención de los Grupos Prioritarios de la Parroquia El Laurel 
                                                                                                                                                                                PROYECTO:  PRYSC8: Proyecto de Promocion del Sistema de Proteccion de los niños, niñas y adolescentes de la parroquia El Laurel</v>
      </c>
      <c r="P30" s="255">
        <f>'[2]T14. Plan programa proyecto'!K31</f>
        <v>48000</v>
      </c>
      <c r="Q30" s="257"/>
      <c r="R30" s="257"/>
      <c r="S30" s="255">
        <v>5000</v>
      </c>
      <c r="T30" s="255">
        <v>5000</v>
      </c>
      <c r="U30" s="255">
        <v>5000</v>
      </c>
    </row>
    <row r="31" spans="1:21" ht="95.4" customHeight="1" x14ac:dyDescent="0.3">
      <c r="A31" s="71" t="str">
        <f>'[2]T14. Plan programa proyecto'!B32</f>
        <v>1. FIN DE LA POBREZA</v>
      </c>
      <c r="B31" s="71" t="str">
        <f>'[2]T12. Planes-program-proyect'!J30</f>
        <v>1. Mejorar las condiciones de vida de la población de forma integral, promoviendo el acceso equitativo a salud, vivienda y bienestar social.</v>
      </c>
      <c r="C31" s="71" t="str">
        <f>'[2]T12. Planes-program-proyect'!K30</f>
        <v>Reducir la tasa de pobreza por necesidades básicas insatisfechas del 30,84% en el año 2023 al 30,11% al 2025.</v>
      </c>
      <c r="D31" s="71" t="str">
        <f>'[2]T14. Plan programa proyecto'!E32</f>
        <v>Art 64 literal n) Implementar planes y programas destinados a la prevención integral del fenómeno socioeconómico de las drogas, conforme con las disposiciones legales sobre esta materia y en el marco de la política nacional; y</v>
      </c>
      <c r="E31" s="72" t="str">
        <f>'[2]T14. Plan programa proyecto'!D32</f>
        <v>OBGC2. Promover los derechos de los grupos vulnerables de la parroquia El Laurel, facilitando el acceso a servicios sociales y fortaleciendo la cooperación interinstitucional y comunitaria.</v>
      </c>
      <c r="F31" s="71" t="str">
        <f>'[2]11.Obj G, politicas, metas'!F26</f>
        <v xml:space="preserve"> MSC8.Al 2027, alcanzar una participación del 25% de la población de adolescentes y jóvenes de la parroquia El Laurel en programas educativos, apoyo psicosocial y actividades recreativas diseñadas para reducir los factores de riesgo asociados con el consumo de drogas.</v>
      </c>
      <c r="G31" s="71" t="str">
        <f>'[2]11.Obj G, politicas, metas'!E26</f>
        <v>IDSC8.Porcentaje de adolescentes y jóvenes que participan en los programas y actividades.</v>
      </c>
      <c r="H31" s="70">
        <f>'[2]11.Obj G, politicas, metas'!G26</f>
        <v>0</v>
      </c>
      <c r="I31" s="69">
        <f>'[2]11.Obj G, politicas, metas'!H26</f>
        <v>2025</v>
      </c>
      <c r="J31" s="70">
        <f>'[2]11.Obj G, politicas, metas'!I26</f>
        <v>12.5</v>
      </c>
      <c r="K31" s="70">
        <f>'[2]11.Obj G, politicas, metas'!J26</f>
        <v>12.5</v>
      </c>
      <c r="L31" s="70" t="e">
        <f>'[2]11.Obj G, politicas, metas'!K26</f>
        <v>#REF!</v>
      </c>
      <c r="M31" s="70" t="e">
        <f>'[2]11.Obj G, politicas, metas'!L26</f>
        <v>#REF!</v>
      </c>
      <c r="N31" s="70" t="e">
        <f>'[2]11.Obj G, politicas, metas'!M26</f>
        <v>#REF!</v>
      </c>
      <c r="O31" s="68" t="str">
        <f>'[2]T14. Plan programa proyecto'!J32</f>
        <v>PLAN/PROGRAMA:: PGSC2. Programa Promoción para la atención de los Grupos Prioritarios de la Parroquia El Laurel 
                                                                                                                                                                                PROYECTO:PRYSC9:Prevención Integral del Consumo de Drogas en Adolescentes y Jóvenes de la Parroquia El Laurel</v>
      </c>
      <c r="P31" s="255">
        <f>48000</f>
        <v>48000</v>
      </c>
      <c r="Q31" s="254">
        <v>12000</v>
      </c>
      <c r="R31" s="257"/>
      <c r="S31" s="254">
        <v>12000</v>
      </c>
      <c r="T31" s="254">
        <v>12000</v>
      </c>
      <c r="U31" s="254">
        <v>12000</v>
      </c>
    </row>
    <row r="32" spans="1:21" ht="102.6" customHeight="1" x14ac:dyDescent="0.3">
      <c r="A32" s="71" t="str">
        <f>'[2]T14. Plan programa proyecto'!B33</f>
        <v>1. FIN DE LA POBREZA</v>
      </c>
      <c r="B32" s="71" t="str">
        <f>'[2]T12. Planes-program-proyect'!J31</f>
        <v>1. Mejorar las condiciones de vida de la población de forma integral, promoviendo el acceso equitativo a salud, vivienda y bienestar social.</v>
      </c>
      <c r="C32" s="71" t="str">
        <f>'[2]T12. Planes-program-proyect'!K31</f>
        <v>Reducir la tasa de pobreza por necesidades básicas insatisfechas del 30,84% en el año 2023 al 30,11% al 2025.</v>
      </c>
      <c r="D32" s="71" t="str">
        <f>'[2]T14. Plan programa proyecto'!E33</f>
        <v>Art 64 litera i) Promover y patrocinar las culturas, las artes, actividades deportivas y recreativas en
beneficio de la colectividad;</v>
      </c>
      <c r="E32" s="72" t="str">
        <f>'[2]T14. Plan programa proyecto'!D33</f>
        <v>OBSC3. Enriquecer el tejido social y cultural de la parroquia El Laurel mediante la promoción de actividades deportivas, recreativas y culturales, fomentando la participación activa de los diferentes grupos sociales y su desarrollo integra.</v>
      </c>
      <c r="F32" s="71" t="str">
        <f>'[2]11.Obj G, politicas, metas'!F27</f>
        <v>MSC9: Al  2027, desarrollar e implementar 5 proyectos que incentiven la participación de niños, niñas, adolescentes, jóvenes y la ciudadanía en actividades deportivas, recreativas y culturales, promoviendo el buen uso del tiempo libre en la parroquia El Laurel.</v>
      </c>
      <c r="G32" s="71" t="str">
        <f>'[2]11.Obj G, politicas, metas'!E27</f>
        <v>IDSC9.Número de proyectos implementados que fomentan la participación en actividades deportivas, recreativas y culturales.</v>
      </c>
      <c r="H32" s="69">
        <f>'[2]11.Obj G, politicas, metas'!G27</f>
        <v>0</v>
      </c>
      <c r="I32" s="69">
        <f>'[2]11.Obj G, politicas, metas'!H27</f>
        <v>2022</v>
      </c>
      <c r="J32" s="69">
        <f>'[2]11.Obj G, politicas, metas'!I27</f>
        <v>1</v>
      </c>
      <c r="K32" s="69">
        <f>'[2]11.Obj G, politicas, metas'!J27</f>
        <v>1</v>
      </c>
      <c r="L32" s="69"/>
      <c r="M32" s="69"/>
      <c r="N32" s="69"/>
      <c r="O32" s="68" t="str">
        <f>'[2]T14. Plan programa proyecto'!J33</f>
        <v>PLAN/PROGRAMA:: PGSC5. Programa de Promoción del Deporte, actividades culturales y deportivas  " Laurel 100% Activos) 
                                                                                                                                                                                PROYECTO: PROYSC10-. Proyecto  de incentivo de actividades deportivas, recreativas y culturales para el fomento del buen uso del tiempo libre de niños, niñas, adolescentes, jovenes y ciudadania en general  en la  parroquia Laurel.</v>
      </c>
      <c r="P32" s="254">
        <f>'[2]T14. Plan programa proyecto'!K33</f>
        <v>39200</v>
      </c>
      <c r="Q32" s="257"/>
      <c r="R32" s="257"/>
      <c r="S32" s="257"/>
      <c r="T32" s="254">
        <v>10000</v>
      </c>
      <c r="U32" s="254">
        <v>10000</v>
      </c>
    </row>
    <row r="33" spans="1:21" ht="79.2" customHeight="1" x14ac:dyDescent="0.3">
      <c r="A33" s="71" t="str">
        <f>'[2]T14. Plan programa proyecto'!B34</f>
        <v>8. TRABAJO DECENTE Y CRECIMIENTO ECONÓMICO</v>
      </c>
      <c r="B33" s="68" t="str">
        <f>'[2]T12. Planes-program-proyect'!J32</f>
        <v>2. Impulsar las capacidades de la ciudadanía con educación equitativa e inclusiva de calidad y promoviendo espacios de intercambio cultural.</v>
      </c>
      <c r="C33" s="71" t="str">
        <f>'[2]T12. Planes-program-proyect'!K32</f>
        <v>Incrementar el número de obras, proyectos y producciones artísticas y culturales
con presencia en espacios internacionales, financiados con fondos de fomento no
reembolsable de la convocatoria de movilidad internacional de 109 en el año 2023
a 132 al 2025</v>
      </c>
      <c r="D33" s="71" t="str">
        <f>'[2]T14. Plan programa proyecto'!E34</f>
        <v xml:space="preserve"> Art 64  i) Promover y patrocinar las culturas, las artes, actividades deportivas y recreativas en beneficio de la colectividad;</v>
      </c>
      <c r="E33" s="72" t="str">
        <f>'[2]T14. Plan programa proyecto'!D34</f>
        <v>OBSC3. Enriquecer el tejido social y cultural de la parroquia El Laurel mediante la promoción de actividades deportivas, recreativas y culturales, fomentando la participación activa de los diferentes grupos sociales y su desarrollo integra.</v>
      </c>
      <c r="F33" s="71" t="str">
        <f>'[2]11.Obj G, politicas, metas'!F28</f>
        <v>MSC10: Al 2027, aumentar en un 60% la participación de la ciudadanía en actividades destinadas a conservar y promover las expresiones culturales y tradiciones del patrimonio inmaterial de la parroquia El Laurel.</v>
      </c>
      <c r="G33" s="71" t="str">
        <f>'[2]11.Obj G, politicas, metas'!E28</f>
        <v>IDSC10: Porcentaje de  participación de la ciudadanía en actividades para la conservación y promoción  del patrimonio inmaterial.</v>
      </c>
      <c r="H33" s="74">
        <f>'[2]11.Obj G, politicas, metas'!G28</f>
        <v>10</v>
      </c>
      <c r="I33" s="69">
        <f>'[2]11.Obj G, politicas, metas'!H28</f>
        <v>2022</v>
      </c>
      <c r="J33" s="69">
        <f>'[2]11.Obj G, politicas, metas'!I28</f>
        <v>10</v>
      </c>
      <c r="K33" s="69">
        <f>'[2]11.Obj G, politicas, metas'!J28</f>
        <v>10</v>
      </c>
      <c r="L33" s="69">
        <f>'[2]11.Obj G, politicas, metas'!K28</f>
        <v>10</v>
      </c>
      <c r="M33" s="69">
        <f>'[2]11.Obj G, politicas, metas'!L28</f>
        <v>10</v>
      </c>
      <c r="N33" s="69">
        <f>'[2]11.Obj G, politicas, metas'!M28</f>
        <v>10</v>
      </c>
      <c r="O33" s="68" t="str">
        <f>'[2]T14. Plan programa proyecto'!J34</f>
        <v>PLAN/PROGRAMA:: PGSC6. Programa En Laurel Somos Tradición y Cultura
                                                                                                                                                                                PROYECTO: PROYSC11.   Proyecto de Promoción para el Rescate de la memoria social y las expresiones culturales propias  del Patrimonio Inmaterial de la Parroquia El Laurel.</v>
      </c>
      <c r="P33" s="255">
        <v>32900</v>
      </c>
      <c r="Q33" s="255">
        <f>'[3]POA 2023 SIGAD '!$S$31</f>
        <v>4900</v>
      </c>
      <c r="R33" s="255">
        <v>7000</v>
      </c>
      <c r="S33" s="255">
        <v>7000</v>
      </c>
      <c r="T33" s="255">
        <v>7000</v>
      </c>
      <c r="U33" s="255">
        <v>7000</v>
      </c>
    </row>
    <row r="34" spans="1:21" ht="93.6" customHeight="1" x14ac:dyDescent="0.3">
      <c r="A34" s="71" t="str">
        <f>'[2]T14. Plan programa proyecto'!B35</f>
        <v>16. PAZ. JUSTICIA E INSTITUCIONES SÓLIDAS</v>
      </c>
      <c r="B34" s="71" t="str">
        <f>'[2]T12. Planes-program-proyect'!J33</f>
        <v>9. Propender la construcción de un Estado eficiente, transparente orientado al bienestar social.</v>
      </c>
      <c r="C34" s="71" t="str">
        <f>'[2]T12. Planes-program-proyect'!K33</f>
        <v>Incrementar el número de procesos de formación, capacitación, promoción y apoyo técnico a los espacios, mecanismos e instancias de Participación Ciudadana de 1.020 en el año 2023 a 2.111 al 2025</v>
      </c>
      <c r="D34" s="73" t="str">
        <f>'[2]T14. Plan programa proyecto'!E35</f>
        <v xml:space="preserve"> Art 64  literla  f) Promover la organización de los ciudadanos de las comunas, recintos y demás asentamientos rurales con el carácter de organizaciones territoriales de base;</v>
      </c>
      <c r="E34" s="72" t="str">
        <f>'[2]T14. Plan programa proyecto'!D35</f>
        <v>OBSC3. Enriquecer el tejido social y cultural de la parroquia El Laurel mediante la promoción de actividades deportivas, recreativas y culturales, fomentando la participación activa de los diferentes grupos sociales y su desarrollo integra.</v>
      </c>
      <c r="F34" s="71" t="str">
        <f>'[2]11.Obj G, politicas, metas'!F29</f>
        <v>MSC11: Al 2026, se logra conformar  16 organizaciones comunitarias montubias en la parroquia El Laurel,  fortaleciendo sus formas tradicionales de gobierno, organización y toma de decisiones.</v>
      </c>
      <c r="G34" s="71" t="str">
        <f>'[2]11.Obj G, politicas, metas'!E29</f>
        <v xml:space="preserve">IDSC11; Número de organizaciones comunitarias montubias conformadas en la parroquia El Laurel </v>
      </c>
      <c r="H34" s="69">
        <f>'[2]11.Obj G, politicas, metas'!G29</f>
        <v>0</v>
      </c>
      <c r="I34" s="69">
        <f>'[2]11.Obj G, politicas, metas'!H29</f>
        <v>2024</v>
      </c>
      <c r="J34" s="69">
        <f>'[2]11.Obj G, politicas, metas'!I29</f>
        <v>8</v>
      </c>
      <c r="K34" s="69">
        <f>'[2]11.Obj G, politicas, metas'!J29</f>
        <v>8</v>
      </c>
      <c r="L34" s="69" t="e">
        <f>'[2]11.Obj G, politicas, metas'!K29</f>
        <v>#REF!</v>
      </c>
      <c r="M34" s="69" t="e">
        <f>'[2]11.Obj G, politicas, metas'!L29</f>
        <v>#REF!</v>
      </c>
      <c r="N34" s="69" t="e">
        <f>'[2]11.Obj G, politicas, metas'!M29</f>
        <v>#REF!</v>
      </c>
      <c r="O34" s="68" t="str">
        <f>'[2]T14. Plan programa proyecto'!J35</f>
        <v xml:space="preserve">PLAN/PROGRAMA:: PGSC7. Programa Fortalecimiento a identidad y la gestión  organizacional del pueblo montuvio.
                                                                                                                                                                                PROYECTO: PROYSC12- Proyecto de Fortalecimiento  para la conformación de organizaciones de acuerdo a las  formas  propias de gobierno, organización y participación de las comunidades montubias en la parroquia El Laurel. </v>
      </c>
      <c r="P34" s="258">
        <f>Q34+R34+S34+T34+U34</f>
        <v>236865.27</v>
      </c>
      <c r="Q34" s="255">
        <f>'[3]POA 2023 SIGAD '!$S$36</f>
        <v>47865.27</v>
      </c>
      <c r="R34" s="255">
        <f>'[4]REFORMA POA 2024 '!$N$33</f>
        <v>54000</v>
      </c>
      <c r="S34" s="254">
        <v>45000</v>
      </c>
      <c r="T34" s="254">
        <v>45000</v>
      </c>
      <c r="U34" s="254">
        <v>45000</v>
      </c>
    </row>
    <row r="35" spans="1:21" ht="79.2" customHeight="1" x14ac:dyDescent="0.3">
      <c r="A35" s="71" t="str">
        <f>'[2]T14. Plan programa proyecto'!B36</f>
        <v>8. TRABAJO DECENTE Y CRECIMIENTO ECONÓMICO</v>
      </c>
      <c r="B35" s="71" t="str">
        <f>'[2]T12. Planes-program-proyect'!J34</f>
        <v>2. Impulsar las capacidades de la ciudadanía con educación equitativa e inclusiva de calidad y promoviendo espacios de intercambio cultural.</v>
      </c>
      <c r="C35" s="71" t="str">
        <f>'[2]T12. Planes-program-proyect'!K34</f>
        <v>Incrementar el monto de inversión privada destinada al sector artístico, cultural y
patrimonial mediante incentivos tributarios culturales de 3,6 millones en el año 2023 a 4,0 millones
al 2025.</v>
      </c>
      <c r="D35" s="72" t="str">
        <f>'[2]T14. Plan programa proyecto'!E36</f>
        <v xml:space="preserve"> Art 64  i) Promover y patrocinar las culturas, las artes, actividades deportivas y recreativas en beneficio de la colectividad;</v>
      </c>
      <c r="E35" s="72" t="str">
        <f>'[2]T14. Plan programa proyecto'!D36</f>
        <v>OBSC3. Enriquecer el tejido social y cultural de la parroquia El Laurel mediante la promoción de actividades deportivas, recreativas y culturales, fomentando la participación activa de los diferentes grupos sociales y su desarrollo integra.</v>
      </c>
      <c r="F35" s="71" t="str">
        <f>'[2]11.Obj G, politicas, metas'!F30</f>
        <v xml:space="preserve">MSC12: AL 2027 se ha logrado recuperar y documentar al menos 50 relatos, historias y tradiciones orales de los habitantes de la parroquia El Laurel. </v>
      </c>
      <c r="G35" s="71" t="str">
        <f>'[2]11.Obj G, politicas, metas'!E30</f>
        <v>IDSC12 Numero de  Publicaciones o archivos digitales y físicos de los relatos y tradiciones recuperadas.</v>
      </c>
      <c r="H35" s="69">
        <f>'[2]11.Obj G, politicas, metas'!G30</f>
        <v>0</v>
      </c>
      <c r="I35" s="69">
        <f>'[2]11.Obj G, politicas, metas'!H30</f>
        <v>2025</v>
      </c>
      <c r="J35" s="69">
        <f>'[2]11.Obj G, politicas, metas'!I30</f>
        <v>25</v>
      </c>
      <c r="K35" s="69">
        <f>'[2]11.Obj G, politicas, metas'!J30</f>
        <v>25</v>
      </c>
      <c r="L35" s="69"/>
      <c r="M35" s="69"/>
      <c r="N35" s="69"/>
      <c r="O35" s="68" t="str">
        <f>'[2]T14. Plan programa proyecto'!J36</f>
        <v xml:space="preserve">PLAN/PROGRAMA:: PGSC6. Programa En Laurel Somos Tradición y Cultura
                                                                                                                                                                                PROYECTO: PROYSC13. Proyecto de Rescate de Relatos e Historias para  Preservar el Patrimonio Inmaterial  de la Parroquia  El  Laurel. </v>
      </c>
      <c r="P35" s="254">
        <f>'[2]T14. Plan programa proyecto'!K36</f>
        <v>18000</v>
      </c>
      <c r="Q35" s="257"/>
      <c r="R35" s="257"/>
      <c r="S35" s="255">
        <v>12500</v>
      </c>
      <c r="T35" s="255">
        <v>12500</v>
      </c>
      <c r="U35" s="257"/>
    </row>
    <row r="36" spans="1:21" ht="55.95" customHeight="1" x14ac:dyDescent="0.3">
      <c r="A36" s="71" t="str">
        <f>'[2]T14. Plan programa proyecto'!B37</f>
        <v>8. TRABAJO DECENTE Y CRECIMIENTO ECONÓMICO</v>
      </c>
      <c r="B36" s="71" t="str">
        <f>'[2]T12. Planes-program-proyect'!J35</f>
        <v>6. Incentivar la generación de empleo digno.</v>
      </c>
      <c r="C36" s="71" t="str">
        <f>'[2]T12. Planes-program-proyect'!K35</f>
        <v>Reducir la tasa de desempleo juvenil (18 a 29 años) de 9,29% en el año 2022 a 8,00% al 2025.</v>
      </c>
      <c r="D36" s="71" t="str">
        <f>'[2]T14. Plan programa proyecto'!E37</f>
        <v xml:space="preserve"> Art 65 literal d) Incentivar el desarrollo de actividades productivas comunitarias la preservación de la biodiversidad y la protección del ambiente;</v>
      </c>
      <c r="E36" s="72" t="str">
        <f>'[2]T14. Plan programa proyecto'!D37</f>
        <v>OBSC3. Enriquecer el tejido social y cultural de la parroquia El Laurel mediante la promoción de actividades deportivas, recreativas y culturales, fomentando la participación activa de los diferentes grupos sociales y su desarrollo integra.</v>
      </c>
      <c r="F36" s="71" t="str">
        <f>'[2]11.Obj G, politicas, metas'!F31</f>
        <v>MSC13: Al  2027, se han creado al menos 3 espacios de capacitación en la parroquia El Laurel, para la formación de 200 personas en habilidades técnicas y profesionales.</v>
      </c>
      <c r="G36" s="71" t="str">
        <f>'[2]11.Obj G, politicas, metas'!E31</f>
        <v>IDSC13:  Numero de  personas que han participado de los espacios de capacitación para el desarrollo de habilidades técnicas y profesionales.</v>
      </c>
      <c r="H36" s="69">
        <f>'[2]11.Obj G, politicas, metas'!G31</f>
        <v>0</v>
      </c>
      <c r="I36" s="69">
        <f>'[2]11.Obj G, politicas, metas'!H31</f>
        <v>2024</v>
      </c>
      <c r="J36" s="69">
        <f>'[2]11.Obj G, politicas, metas'!I31</f>
        <v>1</v>
      </c>
      <c r="K36" s="69">
        <f>'[2]11.Obj G, politicas, metas'!J31</f>
        <v>1</v>
      </c>
      <c r="L36" s="69"/>
      <c r="M36" s="69"/>
      <c r="N36" s="69"/>
      <c r="O36" s="68" t="str">
        <f>'[2]T14. Plan programa proyecto'!J37</f>
        <v>PLAN/PROGRAMA::PGSC8. Programa de Desarrollo de habilidades técnicas "Tejiendo mañana "
                                                                                                                                                                                PROYECTO: PROYSC14. Impulso al Talento Local para la Empleabilidad en El Laurel</v>
      </c>
      <c r="P36" s="254">
        <f>'[2]T14. Plan programa proyecto'!K37</f>
        <v>45000</v>
      </c>
      <c r="Q36" s="257"/>
      <c r="R36" s="257"/>
      <c r="S36" s="252"/>
      <c r="T36" s="255">
        <v>9000</v>
      </c>
      <c r="U36" s="255">
        <v>9000</v>
      </c>
    </row>
    <row r="37" spans="1:21" ht="101.4" customHeight="1" x14ac:dyDescent="0.3">
      <c r="A37" s="71" t="str">
        <f>'[2]T14. Plan programa proyecto'!B38</f>
        <v>2. HAMBRE CERO</v>
      </c>
      <c r="B37" s="71" t="str">
        <f>'[2]T12. Planes-program-proyect'!J36</f>
        <v>5. Fomentar de manera sustentable la producción mejorando los niveles de productividad.</v>
      </c>
      <c r="C37" s="71" t="str">
        <f>'[2]T12. Planes-program-proyect'!K36</f>
        <v>Incrementar el porcentaje de productores asociados, registrados como Agricultura Familiar Campesina que se vinculan a sistemas de comercialización de 33,7% en el año 2023 a 45,7% al 2025.</v>
      </c>
      <c r="D37" s="71" t="str">
        <f>'[2]T14. Plan programa proyecto'!E38</f>
        <v xml:space="preserve"> Art 65 literal d) Incentivar el desarrollo de actividades productivas comunitarias la preservación de la biodiversidad y la protección del ambiente;</v>
      </c>
      <c r="E37" s="72" t="str">
        <f>'[2]T14. Plan programa proyecto'!D38</f>
        <v>OBGEP1.Desarrollar y fortalecer las capacidades agroproductivas en la parroquia mediante la implementación de proyectos enfocados en bioemprendimientos, agroemprendimientos sostenibles, innovación tecnológica y mejora integral de la producción</v>
      </c>
      <c r="F37" s="71" t="str">
        <f>'[2]11.Obj G, politicas, metas'!F32</f>
        <v>MEP1:Al 2027 el 10% de la Población Económicamente Activa (PEA) agrícola de la parroquia habrá implementado prácticas de agricultura orgánica y sostenible a través de bioemprendimientos</v>
      </c>
      <c r="G37" s="71" t="str">
        <f>'[2]11.Obj G, politicas, metas'!E32</f>
        <v>IDEP1: Porcentaje de la PEA participa de practicas agricolas sostenibles a traves de  bioemprendimientos</v>
      </c>
      <c r="H37" s="70">
        <f>'[2]11.Obj G, politicas, metas'!G32</f>
        <v>0</v>
      </c>
      <c r="I37" s="69">
        <f>'[2]11.Obj G, politicas, metas'!H32</f>
        <v>2025</v>
      </c>
      <c r="J37" s="69">
        <f>'[2]11.Obj G, politicas, metas'!I32</f>
        <v>1</v>
      </c>
      <c r="K37" s="69">
        <f>'[2]11.Obj G, politicas, metas'!J32</f>
        <v>1</v>
      </c>
      <c r="L37" s="69" t="e">
        <f>'[2]11.Obj G, politicas, metas'!K32</f>
        <v>#REF!</v>
      </c>
      <c r="M37" s="69"/>
      <c r="N37" s="69"/>
      <c r="O37" s="68" t="str">
        <f>'[2]T14. Plan programa proyecto'!J38</f>
        <v>PLAN/PROGRAMA: PGEP1. Programa de Innovación y Sostenibilidad Agroproductiva El Laurel
                                                                                                                                                                                PROYECTO: PROYEP1 Proyecto de Fortalecimiento de Capacidades para el Desarrollo de Bioemprendimientos en Agricultura Orgánica y Producción Sostenible de Alimentos</v>
      </c>
      <c r="P37" s="254">
        <f>'[2]T14. Plan programa proyecto'!K38</f>
        <v>40000</v>
      </c>
      <c r="Q37" s="257"/>
      <c r="R37" s="257"/>
      <c r="S37" s="254">
        <v>15000</v>
      </c>
      <c r="T37" s="254">
        <v>15000</v>
      </c>
      <c r="U37" s="254">
        <v>15000</v>
      </c>
    </row>
    <row r="38" spans="1:21" ht="78.599999999999994" customHeight="1" x14ac:dyDescent="0.3">
      <c r="A38" s="65" t="str">
        <f>'[2]T14. Plan programa proyecto'!B39</f>
        <v>2. HAMBRE CERO</v>
      </c>
      <c r="B38" s="65" t="str">
        <f>'[2]T12. Planes-program-proyect'!J37</f>
        <v>5. Fomentar de manera sustentable la producción mejorando los niveles de productividad.</v>
      </c>
      <c r="C38" s="65" t="str">
        <f>'[2]T12. Planes-program-proyect'!K37</f>
        <v>Incrementar el porcentaje de productores asociados, registrados como Agricultura Familiar Campesina que se vinculan a sistemas de comercialización de 33,7% en el año 2023 a 45,7% al 2025.</v>
      </c>
      <c r="D38" s="65" t="str">
        <f>'[2]T14. Plan programa proyecto'!E39</f>
        <v xml:space="preserve"> Art 65 literal d) Incentivar el desarrollo de actividades productivas comunitarias la preservación de la biodiversidad y la protección del ambiente;</v>
      </c>
      <c r="E38" s="66" t="str">
        <f>'[2]T14. Plan programa proyecto'!D39</f>
        <v>OBGEP1.Desarrollar y fortalecer las capacidades agroproductivas en la parroquia mediante la implementación de proyectos enfocados en bioemprendimientos, agroemprendimientos sostenibles, innovación tecnológica y mejora integral de la producción</v>
      </c>
      <c r="F38" s="65" t="str">
        <f>'[2]11.Obj G, politicas, metas'!F33</f>
        <v xml:space="preserve">MEP2:Al 2027 Establecer y fortalecer al menos 10 agroemprendimientos resilientes y sostenibles en la Parroquia El  Laurel </v>
      </c>
      <c r="G38" s="65" t="str">
        <f>'[2]11.Obj G, politicas, metas'!E33</f>
        <v>IDEP2: Número de nuevos agroemprendimientos establecidos en la parroquia.</v>
      </c>
      <c r="H38" s="67">
        <f>'[2]11.Obj G, politicas, metas'!G33</f>
        <v>0</v>
      </c>
      <c r="I38" s="64">
        <f>'[2]11.Obj G, politicas, metas'!H33</f>
        <v>2025</v>
      </c>
      <c r="J38" s="64">
        <f>'[2]11.Obj G, politicas, metas'!I33</f>
        <v>5</v>
      </c>
      <c r="K38" s="64">
        <f>'[2]11.Obj G, politicas, metas'!J33</f>
        <v>5</v>
      </c>
      <c r="L38" s="64"/>
      <c r="M38" s="64"/>
      <c r="N38" s="64"/>
      <c r="O38" s="62" t="str">
        <f>'[2]T14. Plan programa proyecto'!J39</f>
        <v>PLAN/PROGRAMA:: PGEP1. Programa de Innovación y Sostenibilidad Agroproductiva El Laurel
                                                                                                                                                                                PROYECTO: PROYEP2: Proyecto Fortalecimiento de Agroemprendimientos Resilientes y Sostenibles en la Parroquia.</v>
      </c>
      <c r="P38" s="259">
        <f>'[2]T14. Plan programa proyecto'!K39</f>
        <v>25000</v>
      </c>
      <c r="Q38" s="203"/>
      <c r="R38" s="203"/>
      <c r="S38" s="203"/>
      <c r="T38" s="202">
        <v>20000</v>
      </c>
      <c r="U38" s="202">
        <v>20000</v>
      </c>
    </row>
    <row r="39" spans="1:21" ht="82.95" customHeight="1" x14ac:dyDescent="0.3">
      <c r="A39" s="65" t="str">
        <f>'[2]T14. Plan programa proyecto'!B40</f>
        <v>2. HAMBRE CERO</v>
      </c>
      <c r="B39" s="65" t="str">
        <f>'[2]T12. Planes-program-proyect'!J38</f>
        <v>5. Fomentar de manera sustentable la producción mejorando los niveles de productividad.</v>
      </c>
      <c r="C39" s="65" t="str">
        <f>'[2]T12. Planes-program-proyect'!K38</f>
        <v>Incrementar el porcentaje de productores asociados, registrados como Agricultura Familiar Campesina que se vinculan a sistemas de comercialización de 33,7% en el año 2023 a 45,7% al 2025.</v>
      </c>
      <c r="D39" s="65" t="str">
        <f>'[2]T14. Plan programa proyecto'!E40</f>
        <v xml:space="preserve"> Art 65 literal d) Incentivar el desarrollo de actividades productivas comunitarias la preservación de la biodiversidad y la protección del ambiente;</v>
      </c>
      <c r="E39" s="66" t="str">
        <f>'[2]T14. Plan programa proyecto'!D40</f>
        <v>OBGEP1.Desarrollar y fortalecer las capacidades agroproductivas en la parroquia mediante la implementación de proyectos enfocados en bioemprendimientos, agroemprendimientos sostenibles, innovación tecnológica y mejora integral de la producción</v>
      </c>
      <c r="F39" s="65" t="str">
        <f>'[2]11.Obj G, politicas, metas'!F34</f>
        <v>MEP3:Al 2026, capacitar entre el 0.1% y el 5% de la Población Económicamente Activa (PEA) vinculada a la agricultura en el uso de drones y tecnologías avanzadas para la optimización de la producción agrícola</v>
      </c>
      <c r="G39" s="65" t="str">
        <f>'[2]11.Obj G, politicas, metas'!E34</f>
        <v>IDEP3: Porcentaje de la Población Económicamente Activa (PEA) vinculada a la agricultura que ha recibido capacitación en el uso de drones y tecnologías avanzadas para la optimización de la producción agrícola.</v>
      </c>
      <c r="H39" s="64">
        <f>'[2]11.Obj G, politicas, metas'!G34</f>
        <v>0</v>
      </c>
      <c r="I39" s="64">
        <f>'[2]11.Obj G, politicas, metas'!H34</f>
        <v>2024</v>
      </c>
      <c r="J39" s="64">
        <f>'[2]11.Obj G, politicas, metas'!I34</f>
        <v>0.02</v>
      </c>
      <c r="K39" s="64">
        <f>'[2]11.Obj G, politicas, metas'!J34</f>
        <v>0.02</v>
      </c>
      <c r="L39" s="64"/>
      <c r="M39" s="64"/>
      <c r="N39" s="64"/>
      <c r="O39" s="62" t="str">
        <f>'[2]T14. Plan programa proyecto'!J40</f>
        <v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PROYECTO:PROYEP3. Escuela de Campo Agroecológica AgroTech Innovación para el  Desarrollo Sustentable y Sostenible de la Economía Local</v>
      </c>
      <c r="P39" s="202">
        <f>'[2]T14. Plan programa proyecto'!K40</f>
        <v>20000</v>
      </c>
      <c r="Q39" s="203"/>
      <c r="R39" s="203"/>
      <c r="S39" s="203"/>
      <c r="T39" s="202">
        <v>12500</v>
      </c>
      <c r="U39" s="202">
        <v>12500</v>
      </c>
    </row>
    <row r="40" spans="1:21" ht="81.599999999999994" customHeight="1" x14ac:dyDescent="0.3">
      <c r="A40" s="65" t="str">
        <f>'[2]T14. Plan programa proyecto'!B41</f>
        <v>2. HAMBRE CERO</v>
      </c>
      <c r="B40" s="65" t="str">
        <f>'[2]T12. Planes-program-proyect'!J39</f>
        <v>5. Fomentar de manera sustentable la producción mejorando los niveles de productividad.</v>
      </c>
      <c r="C40" s="65" t="str">
        <f>'[2]T12. Planes-program-proyect'!K39</f>
        <v>Incrementar el porcentaje de productores asociados, registrados como Agricultura Familiar Campesina que se vinculan a sistemas de comercialización de 33,7% en el año 2023 a 45,7% al 2025.</v>
      </c>
      <c r="D40" s="65" t="str">
        <f>'[2]T14. Plan programa proyecto'!E41</f>
        <v xml:space="preserve"> Art 65 literal d) Incentivar el desarrollo de actividades productivas comunitarias la preservación de la biodiversidad y la protección del ambiente;</v>
      </c>
      <c r="E40" s="66" t="str">
        <f>'[2]T14. Plan programa proyecto'!D41</f>
        <v>OBGEP1.Desarrollar y fortalecer las capacidades agroproductivas en la parroquia mediante la implementación de proyectos enfocados en bioemprendimientos, agroemprendimientos sostenibles, innovación tecnológica y mejora integral de la producción</v>
      </c>
      <c r="F40" s="65" t="str">
        <f>'[2]11.Obj G, politicas, metas'!F35</f>
        <v xml:space="preserve">MEP4:Al 2027  Incrementar el rendimiento de la producción de arroz en un 15% en los campos donde se han implementado las nuevas prácticas de manejo sostenible del suelo, uso de semillas de alta calidad, fertilización adecuada y control biológico de plagas </v>
      </c>
      <c r="G40" s="65" t="str">
        <f>'[2]11.Obj G, politicas, metas'!E35</f>
        <v>IDEP4: Porcentaje de incremento en el rendimiento de la producción de arroz en los campos donde se han implementado las nuevas prácticas.</v>
      </c>
      <c r="H40" s="63">
        <f>'[2]11.Obj G, politicas, metas'!G35</f>
        <v>0</v>
      </c>
      <c r="I40" s="64">
        <f>'[2]11.Obj G, politicas, metas'!H35</f>
        <v>2024</v>
      </c>
      <c r="J40" s="63">
        <f>'[2]11.Obj G, politicas, metas'!I35</f>
        <v>5</v>
      </c>
      <c r="K40" s="63">
        <f>'[2]11.Obj G, politicas, metas'!J35</f>
        <v>5</v>
      </c>
      <c r="L40" s="63"/>
      <c r="M40" s="64"/>
      <c r="N40" s="64"/>
      <c r="O40" s="62" t="str">
        <f>'[2]T14. Plan programa proyecto'!J41</f>
        <v xml:space="preserve">PLAN/PROGRAMA:: PGEP1. Programa de Innovación y Sostenibilidad Agroproductiva El Laurel
                                                                                                                                                                                PROYECTO:PROYEP4: Proyecto de Mejora Integral en la Producción de Arroz mediante la Optimización de Suelos, Semillas y Técnicas de Fertilización en El Laurel. </v>
      </c>
      <c r="P40" s="202">
        <f>'[2]T14. Plan programa proyecto'!K41</f>
        <v>30000</v>
      </c>
      <c r="Q40" s="203"/>
      <c r="R40" s="203"/>
      <c r="S40" s="202">
        <v>20000</v>
      </c>
      <c r="T40" s="202">
        <v>20000</v>
      </c>
      <c r="U40" s="203"/>
    </row>
    <row r="41" spans="1:21" ht="76.2" customHeight="1" x14ac:dyDescent="0.3">
      <c r="A41" s="65" t="str">
        <f>'[2]T14. Plan programa proyecto'!B42</f>
        <v>2. HAMBRE CERO</v>
      </c>
      <c r="B41" s="65" t="str">
        <f>'[2]T12. Planes-program-proyect'!J40</f>
        <v>5. Fomentar de manera sustentable la producción mejorando los niveles de productividad.</v>
      </c>
      <c r="C41" s="65" t="str">
        <f>'[2]T12. Planes-program-proyect'!K40</f>
        <v>Incrementar el porcentaje de productores asociados, registrados como Agricultura Familiar Campesina que se vinculan a sistemas de comercialización de 33,7% en el año 2023 a 45,7% al 2025.</v>
      </c>
      <c r="D41" s="65" t="str">
        <f>'[2]T14. Plan programa proyecto'!E42</f>
        <v xml:space="preserve"> Art 65 literal d) Incentivar el desarrollo de actividades productivas comunitarias la preservación de la biodiversidad y la protección del ambiente;</v>
      </c>
      <c r="E41" s="66" t="str">
        <f>'[2]T14. Plan programa proyecto'!D42</f>
        <v>OBGEP2: Impulsar la inclusión y el empoderamiento de mujeres y jóvenes en la economía local mediante la implementación de programas de capacitación y apoyo para emprendimientos agroproductivos</v>
      </c>
      <c r="F41" s="65" t="str">
        <f>'[2]11.Obj G, politicas, metas'!F36</f>
        <v>MEP5:  Al 2027 Aumentar en un 15% el reconocimiento del papel de las mujeres en las actividades agroproductivas dentro de la economía familiar y campesina en El Laurel</v>
      </c>
      <c r="G41" s="65" t="str">
        <f>'[2]11.Obj G, politicas, metas'!E36</f>
        <v>IDEP5:Porcentaje de incremento en el reconocimiento y valoración del papel de las mujeres en actividades agroproductivas.</v>
      </c>
      <c r="H41" s="63">
        <f>'[2]11.Obj G, politicas, metas'!G36</f>
        <v>0</v>
      </c>
      <c r="I41" s="64">
        <f>'[2]11.Obj G, politicas, metas'!H37</f>
        <v>2025</v>
      </c>
      <c r="J41" s="64">
        <f>'[2]11.Obj G, politicas, metas'!I36</f>
        <v>5</v>
      </c>
      <c r="K41" s="64">
        <f>'[2]11.Obj G, politicas, metas'!J36</f>
        <v>5</v>
      </c>
      <c r="L41" s="64">
        <f>'[2]11.Obj G, politicas, metas'!K36</f>
        <v>5</v>
      </c>
      <c r="M41" s="64"/>
      <c r="N41" s="64"/>
      <c r="O41" s="62" t="str">
        <f>'[2]T14. Plan programa proyecto'!J42</f>
        <v>PLAN/PROGRAMA::PGEP2. Programa de Inclusión y Desarrollo Agroproductivo para Mujeres y Jóvenes El Laure
                                                                                                                                                                                PROYECTO:PROYEP5:  Proyecto de Empoderamiento Agroproductivo  Mujeres en la Economía Familiar y Campesina</v>
      </c>
      <c r="P41" s="259">
        <f>'[2]T14. Plan programa proyecto'!K42</f>
        <v>15000</v>
      </c>
      <c r="Q41" s="203"/>
      <c r="R41" s="203"/>
      <c r="S41" s="204">
        <v>10000</v>
      </c>
      <c r="T41" s="204">
        <v>10000</v>
      </c>
      <c r="U41" s="204">
        <v>10000</v>
      </c>
    </row>
    <row r="42" spans="1:21" ht="89.4" customHeight="1" x14ac:dyDescent="0.3">
      <c r="A42" s="65" t="str">
        <f>'[2]T14. Plan programa proyecto'!B43</f>
        <v>2. HAMBRE CERO</v>
      </c>
      <c r="B42" s="65" t="str">
        <f>'[2]T12. Planes-program-proyect'!J41</f>
        <v>6. Incentivar la generación de empleo digno.</v>
      </c>
      <c r="C42" s="65" t="str">
        <f>'[2]T12. Planes-program-proyect'!K41</f>
        <v>Reducir la tasa de desempleo de 4,35% en el año 2022 a 3,73% al 2025.</v>
      </c>
      <c r="D42" s="65" t="str">
        <f>'[2]T14. Plan programa proyecto'!E43</f>
        <v xml:space="preserve"> Art 65 literal d) Incentivar el desarrollo de actividades productivas comunitarias la preservación de la biodiversidad y la protección del ambiente;</v>
      </c>
      <c r="E42" s="66" t="str">
        <f>'[2]T14. Plan programa proyecto'!D43</f>
        <v xml:space="preserve">OBGEP3: Asegurar la integración efectiva y sostenible de las actividades ganaderas, turísticas, organizativas y artesanales en la parroquia para la revitalización económica de la parroquia El Laurel </v>
      </c>
      <c r="F42" s="65" t="str">
        <f>'[2]11.Obj G, politicas, metas'!F37</f>
        <v>MEP6: Al 2027 Capacitar al 30% de las mujeres y jóvenes  de la PEA  interesadas en emprendimientos agroproductivos y apoyar la implementación de al menos 15 nuevos proyectos agroproductivos liderados por mujeres</v>
      </c>
      <c r="G42" s="65" t="str">
        <f>'[2]11.Obj G, politicas, metas'!E37</f>
        <v>IDEP6:Porcentaje de mujeres capacitadas y número de nuevos proyectos agroproductivos implementados.</v>
      </c>
      <c r="H42" s="63">
        <f>'[2]11.Obj G, politicas, metas'!G37</f>
        <v>0</v>
      </c>
      <c r="I42" s="64">
        <f>'[2]11.Obj G, politicas, metas'!H37</f>
        <v>2025</v>
      </c>
      <c r="J42" s="64">
        <f>'[2]11.Obj G, politicas, metas'!I37</f>
        <v>0.15</v>
      </c>
      <c r="K42" s="64">
        <f>'[2]11.Obj G, politicas, metas'!J37</f>
        <v>0.15</v>
      </c>
      <c r="L42" s="64" t="e">
        <f>'[2]11.Obj G, politicas, metas'!K37</f>
        <v>#REF!</v>
      </c>
      <c r="M42" s="64"/>
      <c r="N42" s="64"/>
      <c r="O42" s="62" t="str">
        <f>'[2]T14. Plan programa proyecto'!J43</f>
        <v>PLAN/PROGRAMA::PGEP2. Programa de Inclusión y Desarrollo Agroproductivo para Mujeres y Jóvenes El Laure
                                                                                                                                                                                PROYECTO:PROYEP6: Proyecto Promover el desarrollo de emprendimientos agroproductivos y otras inciativas  para Jóvenes, Mujeres de  la Parroquia El Laurel</v>
      </c>
      <c r="P42" s="202">
        <f>'[2]T14. Plan programa proyecto'!K43</f>
        <v>45000</v>
      </c>
      <c r="Q42" s="203"/>
      <c r="R42" s="203"/>
      <c r="S42" s="202">
        <v>5000</v>
      </c>
      <c r="T42" s="202">
        <v>5000</v>
      </c>
      <c r="U42" s="202">
        <v>5000</v>
      </c>
    </row>
    <row r="43" spans="1:21" ht="85.2" customHeight="1" x14ac:dyDescent="0.3">
      <c r="A43" s="65" t="str">
        <f>'[2]T14. Plan programa proyecto'!B44</f>
        <v>2. HAMBRE CERO</v>
      </c>
      <c r="B43" s="65" t="str">
        <f>'[2]T12. Planes-program-proyect'!J42</f>
        <v>5. Fomentar de manera sustentable la producción mejorando los niveles de productividad.</v>
      </c>
      <c r="C43" s="65" t="str">
        <f>'[2]T12. Planes-program-proyect'!K42</f>
        <v>Incrementar el porcentaje de productores asociados, registrados como Agricultura Familiar Campesina que se vinculan a sistemas de comercialización de 33,7% en el año 2023 a 45,7% al 2025.</v>
      </c>
      <c r="D43" s="65" t="str">
        <f>'[2]T14. Plan programa proyecto'!E44</f>
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</c>
      <c r="E43" s="66" t="str">
        <f>'[2]T14. Plan programa proyecto'!D44</f>
        <v xml:space="preserve">OBGEP3: Asegurar la integración efectiva y sostenible de las actividades ganaderas, turísticas, organizativas y artesanales en la parroquia para la revitalización económica de la parroquia El Laurel </v>
      </c>
      <c r="F43" s="65" t="str">
        <f>'[2]11.Obj G, politicas, metas'!F38</f>
        <v>MEP7: Al 2027 Capacitar al 30% de los productores ganaderos beneficiados en prácticas mejoradas de manejo, optimización de insumos y comercialización</v>
      </c>
      <c r="G43" s="65" t="str">
        <f>'[2]11.Obj G, politicas, metas'!E38</f>
        <v>IDEP7: Porcentaje de productores ganaderos capacitados en nuevas prácticas y técnicas.</v>
      </c>
      <c r="H43" s="63">
        <f>'[2]11.Obj G, politicas, metas'!G38</f>
        <v>0</v>
      </c>
      <c r="I43" s="64">
        <f>'[2]11.Obj G, politicas, metas'!H38</f>
        <v>2024</v>
      </c>
      <c r="J43" s="63">
        <f>'[2]11.Obj G, politicas, metas'!I38</f>
        <v>0.1</v>
      </c>
      <c r="K43" s="63">
        <f>'[2]11.Obj G, politicas, metas'!J38</f>
        <v>0.1</v>
      </c>
      <c r="L43" s="63"/>
      <c r="M43" s="64"/>
      <c r="N43" s="64"/>
      <c r="O43" s="62" t="str">
        <f>'[2]T14. Plan programa proyecto'!J44</f>
        <v xml:space="preserve">PLAN/PROGRAMA:PGEP3. Programa de Fomento a la  Agroproducción y reactivación económica de la parroquia El Laurel. 
                                                                                                                                                                                PROYECTO:PROYEP7. Proyecto Revitalización Ganadera Integral para la Sostenibilidad Económica de los Productores Locales de la Parroquia El Laurel. </v>
      </c>
      <c r="P43" s="202">
        <f>'[2]T14. Plan programa proyecto'!K44</f>
        <v>21000</v>
      </c>
      <c r="Q43" s="203"/>
      <c r="R43" s="203"/>
      <c r="S43" s="203"/>
      <c r="T43" s="202">
        <v>22500</v>
      </c>
      <c r="U43" s="202">
        <v>22500</v>
      </c>
    </row>
    <row r="44" spans="1:21" ht="96.6" customHeight="1" x14ac:dyDescent="0.3">
      <c r="A44" s="65" t="str">
        <f>'[2]T14. Plan programa proyecto'!B45</f>
        <v>8. TRABAJO DECENTE Y CRECIMIENTO ECONÓMICO</v>
      </c>
      <c r="B44" s="65" t="str">
        <f>'[2]T12. Planes-program-proyect'!J43</f>
        <v>5. Fomentar de manera sustentable la producción mejorando los niveles de productividad.</v>
      </c>
      <c r="C44" s="65" t="str">
        <f>'[2]T12. Planes-program-proyect'!K43</f>
        <v>Incrementar la población con empleo en las principales actividades turísticas de 533.289 en el año 2022 a 550.000 al 2025</v>
      </c>
      <c r="D44" s="65" t="str">
        <f>'[2]T14. Plan programa proyecto'!E45</f>
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</c>
      <c r="E44" s="66" t="str">
        <f>'[2]T14. Plan programa proyecto'!D45</f>
        <v xml:space="preserve">OBGEP3: Asegurar la integración efectiva y sostenible de las actividades ganaderas, turísticas, organizativas y artesanales en la parroquia para la revitalización económica de la parroquia El Laurel </v>
      </c>
      <c r="F44" s="65" t="str">
        <f>'[2]11.Obj G, politicas, metas'!F39</f>
        <v xml:space="preserve">MEP8: Al 2027 , Realizar al menos 5  proyectos que promocionen los atractivos turisticos   de la parroquia El Laurel  </v>
      </c>
      <c r="G44" s="65" t="str">
        <f>'[2]11.Obj G, politicas, metas'!E39</f>
        <v xml:space="preserve">IDEP8: Numero de proyecto que promocionan el turismo local  </v>
      </c>
      <c r="H44" s="63">
        <f>'[2]11.Obj G, politicas, metas'!G39</f>
        <v>0</v>
      </c>
      <c r="I44" s="64">
        <f>'[2]11.Obj G, politicas, metas'!H39</f>
        <v>2022</v>
      </c>
      <c r="J44" s="63">
        <f>'[2]11.Obj G, politicas, metas'!I39</f>
        <v>1</v>
      </c>
      <c r="K44" s="63">
        <f>'[2]11.Obj G, politicas, metas'!J39</f>
        <v>1</v>
      </c>
      <c r="L44" s="63">
        <f>'[2]11.Obj G, politicas, metas'!K39</f>
        <v>1</v>
      </c>
      <c r="M44" s="64"/>
      <c r="N44" s="64"/>
      <c r="O44" s="62" t="str">
        <f>'[2]T14. Plan programa proyecto'!J45</f>
        <v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PROYECTO:PROYEP8. Proyecto de Promoción y el Fortalecimiento del Turismo Comunitario para el Desarrollo Económico de la Parroquia El Laurel ( Regata a Motor fuera de borda Laurel y Promoción de la Playa de agua dulce)</v>
      </c>
      <c r="P44" s="204">
        <f>'[2]T14. Plan programa proyecto'!K45</f>
        <v>36500</v>
      </c>
      <c r="Q44" s="203"/>
      <c r="R44" s="203"/>
      <c r="S44" s="202">
        <v>7000</v>
      </c>
      <c r="T44" s="202">
        <v>7000</v>
      </c>
      <c r="U44" s="202">
        <v>7000</v>
      </c>
    </row>
    <row r="45" spans="1:21" ht="90" customHeight="1" x14ac:dyDescent="0.3">
      <c r="A45" s="65" t="str">
        <f>'[2]T14. Plan programa proyecto'!B46</f>
        <v>2. HAMBRE CERO</v>
      </c>
      <c r="B45" s="65" t="str">
        <f>'[2]T12. Planes-program-proyect'!J44</f>
        <v>5. Fomentar de manera sustentable la producción mejorando los niveles de productividad.</v>
      </c>
      <c r="C45" s="65" t="str">
        <f>'[2]T12. Planes-program-proyect'!K44</f>
        <v>Incrementar el porcentaje de productores asociados, registrados como Agricultura Familiar Campesina que se vinculan a sistemas de comercialización de 33,7% en el año 2023 a 45,7% al 2025.</v>
      </c>
      <c r="D45" s="65" t="str">
        <f>'[2]T14. Plan programa proyecto'!E46</f>
        <v>Articulo 64 literal f) Promover la organización de los ciudadanos de las comunas, recintos y demás asentamientos rurales con el carácter de organizaciones territoriales de base;</v>
      </c>
      <c r="E45" s="66" t="str">
        <f>'[2]T14. Plan programa proyecto'!D46</f>
        <v xml:space="preserve">OBGEP3: Asegurar la integración efectiva y sostenible de las actividades ganaderas, turísticas, organizativas y artesanales en la parroquia para la revitalización económica de la parroquia El Laurel </v>
      </c>
      <c r="F45" s="65" t="str">
        <f>'[2]11.Obj G, politicas, metas'!F40</f>
        <v>MEP9: Al 2025 , Establecer y formalizar al menos 20  asociaciones agroproductivas en la Parroquia El Laurel</v>
      </c>
      <c r="G45" s="65" t="str">
        <f>'[2]11.Obj G, politicas, metas'!E40</f>
        <v>IDEP9: Número de nuevas asociaciones agroproductivas formalizadas.</v>
      </c>
      <c r="H45" s="63">
        <f>'[2]11.Obj G, politicas, metas'!G40</f>
        <v>0</v>
      </c>
      <c r="I45" s="64">
        <f>'[2]11.Obj G, politicas, metas'!H40</f>
        <v>2023</v>
      </c>
      <c r="J45" s="64">
        <f>'[2]11.Obj G, politicas, metas'!I40</f>
        <v>10</v>
      </c>
      <c r="K45" s="64">
        <f>'[2]11.Obj G, politicas, metas'!J40</f>
        <v>10</v>
      </c>
      <c r="L45" s="64" t="e">
        <f>'[2]11.Obj G, politicas, metas'!K40</f>
        <v>#REF!</v>
      </c>
      <c r="M45" s="64" t="e">
        <f>'[2]11.Obj G, politicas, metas'!L40</f>
        <v>#REF!</v>
      </c>
      <c r="N45" s="64" t="e">
        <f>'[2]11.Obj G, politicas, metas'!M40</f>
        <v>#REF!</v>
      </c>
      <c r="O45" s="62" t="str">
        <f>'[2]T14. Plan programa proyecto'!J46</f>
        <v xml:space="preserve"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PROYECTO:PROYEP9.Proyecto de  Fortalecimiento de Capacidades Organizativas y de Gestión para Asociaciones de Producción Local. </v>
      </c>
      <c r="P45" s="202">
        <v>36500</v>
      </c>
      <c r="Q45" s="260"/>
      <c r="R45" s="261">
        <f>'[4]REFORMA POA 2024 '!$N$40</f>
        <v>6500</v>
      </c>
      <c r="S45" s="202">
        <v>10000</v>
      </c>
      <c r="T45" s="202">
        <v>10000</v>
      </c>
      <c r="U45" s="202">
        <v>10000</v>
      </c>
    </row>
    <row r="46" spans="1:21" ht="66.599999999999994" customHeight="1" x14ac:dyDescent="0.3">
      <c r="A46" s="65" t="str">
        <f>'[2]T14. Plan programa proyecto'!B47</f>
        <v>8. TRABAJO DECENTE Y CRECIMIENTO ECONÓMICO</v>
      </c>
      <c r="B46" s="65" t="str">
        <f>'[2]T12. Planes-program-proyect'!J45</f>
        <v>6. Incentivar la generación de empleo digno.</v>
      </c>
      <c r="C46" s="65" t="str">
        <f>'[2]T12. Planes-program-proyect'!K45</f>
        <v>Reducir la tasa de desempleo de 4,35% en el año 2022 a 3,73% al 2025.</v>
      </c>
      <c r="D46" s="65" t="str">
        <f>'[2]T14. Plan programa proyecto'!E47</f>
        <v xml:space="preserve"> Art 64 literal g) Fomentar la inversión y el desarrollo económico especialmente de la economía popular y solidaria, en sectores como la agricultura, ganadería, artesanía y turismo, entre otros, en coordinación con los demás gobiernos autónomos descentralizados;</v>
      </c>
      <c r="E46" s="66" t="str">
        <f>'[2]T14. Plan programa proyecto'!D47</f>
        <v xml:space="preserve">OBGEP3: Asegurar la integración efectiva y sostenible de las actividades ganaderas, turísticas, organizativas y artesanales en la parroquia para la revitalización económica de la parroquia El Laurel </v>
      </c>
      <c r="F46" s="65" t="str">
        <f>'[2]11.Obj G, politicas, metas'!F41</f>
        <v xml:space="preserve">MEP10: Al 2027 fortalecer las capacidades y habilidades del 40%  de los artesanos locales en técnicas avanzadas de producción artesanal </v>
      </c>
      <c r="G46" s="65" t="str">
        <f>'[2]11.Obj G, politicas, metas'!E41</f>
        <v>IDEP10: Porcentaje de artesanos locales capacitados en técnicas avanzadas.</v>
      </c>
      <c r="H46" s="63">
        <f>'[2]11.Obj G, politicas, metas'!G41</f>
        <v>0</v>
      </c>
      <c r="I46" s="64">
        <f>'[2]11.Obj G, politicas, metas'!H41</f>
        <v>2025</v>
      </c>
      <c r="J46" s="64">
        <f>'[2]11.Obj G, politicas, metas'!I41</f>
        <v>0.2</v>
      </c>
      <c r="K46" s="64">
        <f>'[2]11.Obj G, politicas, metas'!J41</f>
        <v>0.2</v>
      </c>
      <c r="L46" s="64"/>
      <c r="M46" s="64"/>
      <c r="N46" s="64"/>
      <c r="O46" s="62" t="str">
        <f>'[2]T14. Plan programa proyecto'!J47</f>
        <v>PLAN/PROGRAMA:PGEP3. Programa de Fomento a la  Agroproducción y reactivación económica de la parroquia El Laurel.
                                                                                                                                                                                PROYECTO:PROYEP10: Proyecto de Desarrollo de Habilidades Artesanales en la Parroquia El Laurel</v>
      </c>
      <c r="P46" s="262">
        <v>24000</v>
      </c>
      <c r="Q46" s="263"/>
      <c r="R46" s="264">
        <v>12000</v>
      </c>
      <c r="S46" s="264">
        <v>12000</v>
      </c>
      <c r="T46" s="263"/>
      <c r="U46" s="263"/>
    </row>
    <row r="47" spans="1:21" ht="75.599999999999994" customHeight="1" x14ac:dyDescent="0.3">
      <c r="A47" s="65" t="str">
        <f>'[2]T14. Plan programa proyecto'!B48</f>
        <v>16. PAZ. JUSTICIA E INSTITUCIONES SÓLIDAS</v>
      </c>
      <c r="B47" s="65" t="str">
        <f>'[2]T12. Planes-program-proyect'!J46</f>
        <v>9. Propender la construcción de un Estado eficiente, transparente orientado al bienestar social.</v>
      </c>
      <c r="C47" s="65" t="str">
        <f>'[2]T12. Planes-program-proyect'!K46</f>
        <v>Aumentar el índice de percepción de la calidad de los servicios públicos en general de 6,05 en el año 2022 a 6,20 al 2025.</v>
      </c>
      <c r="D47" s="65" t="str">
        <f>'[2]T14. Plan programa proyecto'!E48</f>
        <v>Art 64 e) Ejecutar las competencias exclusivas y concurrentes reconocidas por la Constitución y la ley;</v>
      </c>
      <c r="E47" s="66" t="str">
        <f>'[2]T14. Plan programa proyecto'!D48</f>
        <v>OBGPI1:Fortalecer la capacidad institucional del GAD Parroquial El Laurel mejorando la eficiencia administrativa, técnica y regulatoria, con el objetivo de aumentar la efectividad operativa y la transparencia institucional</v>
      </c>
      <c r="F47" s="65" t="str">
        <f>'[2]11.Obj G, politicas, metas'!F42</f>
        <v xml:space="preserve">MPI1: Al 2027, incrementar del 30% al 90% la cantidad de procesos administrativos y financieros regulados correctamente mediante la aplicación efectiva de las normativas que regulan al GAD Parroquial El Laurel.
</v>
      </c>
      <c r="G47" s="65" t="str">
        <f>'[2]11.Obj G, politicas, metas'!E42</f>
        <v>IDPI1. Porcentaje de procesos administrativos y financieros regulados</v>
      </c>
      <c r="H47" s="63">
        <f>'[2]11.Obj G, politicas, metas'!G42</f>
        <v>40</v>
      </c>
      <c r="I47" s="64">
        <f>'[2]11.Obj G, politicas, metas'!H42</f>
        <v>2022</v>
      </c>
      <c r="J47" s="63">
        <f>'[2]11.Obj G, politicas, metas'!I42</f>
        <v>10</v>
      </c>
      <c r="K47" s="63">
        <f>'[2]11.Obj G, politicas, metas'!J42</f>
        <v>10</v>
      </c>
      <c r="L47" s="63"/>
      <c r="M47" s="63"/>
      <c r="N47" s="63"/>
      <c r="O47" s="62" t="str">
        <f>'[2]T14. Plan programa proyecto'!J48</f>
        <v xml:space="preserve">PLAN/PROGRAMA:PGPI1. Plan de Fortalecmiento Institucional y Participación Ciudadana 
                                                                                                                                                                                PROYECTO:PROYPI1. Proyecto de Fortalecimiento de la gestion administrativa de la parroquia EL Laurel </v>
      </c>
      <c r="P47" s="202">
        <f>'[2]T14. Plan programa proyecto'!K48</f>
        <v>401114.98</v>
      </c>
      <c r="Q47" s="203"/>
      <c r="R47" s="203"/>
      <c r="S47" s="203"/>
      <c r="T47" s="202">
        <v>12500</v>
      </c>
      <c r="U47" s="202">
        <v>12500</v>
      </c>
    </row>
    <row r="48" spans="1:21" ht="76.95" customHeight="1" x14ac:dyDescent="0.3">
      <c r="A48" s="60" t="str">
        <f>'[2]T14. Plan programa proyecto'!B49</f>
        <v>16. PAZ. JUSTICIA E INSTITUCIONES SÓLIDAS</v>
      </c>
      <c r="B48" s="60" t="str">
        <f>'[2]T12. Planes-program-proyect'!J47</f>
        <v>9. Propender la construcción de un Estado eficiente, transparente orientado al bienestar social.</v>
      </c>
      <c r="C48" s="60" t="str">
        <f>'[2]T12. Planes-program-proyect'!K47</f>
        <v>Aumentar el índice de percepción de la calidad de los servicios públicos en general de 6,05 en el año 2022 a 6,20 al 2025.</v>
      </c>
      <c r="D48" s="60" t="str">
        <f>'[2]T14. Plan programa proyecto'!E49</f>
        <v>Art 64 e) Ejecutar las competencias exclusivas y concurrentes reconocidas por la Constitución y la ley;</v>
      </c>
      <c r="E48" s="61" t="str">
        <f>'[2]T14. Plan programa proyecto'!D49</f>
        <v>OBGPI1:Fortalecer la capacidad institucional del GAD Parroquial El Laurel mejorando la eficiencia administrativa, técnica y regulatoria, con el objetivo de aumentar la efectividad operativa y la transparencia institucional</v>
      </c>
      <c r="F48" s="60" t="str">
        <f>'[2]11.Obj G, politicas, metas'!F43</f>
        <v xml:space="preserve">MPI2: Al 2027, alcanzar el 85% de la publicacion  de la  información pública del GAD Parroquial  de manera oportuna y accesible en el sistema de gestión implementado. 
</v>
      </c>
      <c r="G48" s="60" t="str">
        <f>'[2]11.Obj G, politicas, metas'!E43</f>
        <v>IDPI2. Porcentaje de Información Publicada que se encuentra publicada en el sistema de gestión en comparación con la cantidad total de información que se debe publicar.</v>
      </c>
      <c r="H48" s="58">
        <f>'[2]11.Obj G, politicas, metas'!G43</f>
        <v>10</v>
      </c>
      <c r="I48" s="58">
        <f>'[2]11.Obj G, politicas, metas'!H43</f>
        <v>2024</v>
      </c>
      <c r="J48" s="58">
        <f>'[2]11.Obj G, politicas, metas'!I43</f>
        <v>25</v>
      </c>
      <c r="K48" s="58">
        <f>'[2]11.Obj G, politicas, metas'!J43</f>
        <v>25</v>
      </c>
      <c r="L48" s="58">
        <f>'[2]11.Obj G, politicas, metas'!K43</f>
        <v>25</v>
      </c>
      <c r="M48" s="58" t="e">
        <f>'[2]11.Obj G, politicas, metas'!L43</f>
        <v>#REF!</v>
      </c>
      <c r="N48" s="58" t="e">
        <f>'[2]11.Obj G, politicas, metas'!M43</f>
        <v>#REF!</v>
      </c>
      <c r="O48" s="57" t="str">
        <f>'[2]T14. Plan programa proyecto'!J49</f>
        <v>PLAN/PROGRAMA:PGPI1. Plan de Fortalecmiento Institucional y Participación Ciudadana 
                                                                                                                                                                                PROYECTO:PROYPI2. Proyecto de Fortalecimiento de las Capacidades Técnicas del GAD Parroquial El Laurel en Planificación Territorial, Financiera y Jurídica</v>
      </c>
      <c r="P48" s="265">
        <f>U48+T48+S48+R48+Q48</f>
        <v>401114.98</v>
      </c>
      <c r="Q48" s="266">
        <f>'[3]POA 2023 SIGAD '!$S$43</f>
        <v>181312.75</v>
      </c>
      <c r="R48" s="267">
        <v>69802.23</v>
      </c>
      <c r="S48" s="265">
        <v>50000</v>
      </c>
      <c r="T48" s="265">
        <v>50000</v>
      </c>
      <c r="U48" s="265">
        <v>50000</v>
      </c>
    </row>
    <row r="49" spans="1:21" ht="81.599999999999994" x14ac:dyDescent="0.3">
      <c r="A49" s="60" t="str">
        <f>'[2]T14. Plan programa proyecto'!B50</f>
        <v>16. PAZ. JUSTICIA E INSTITUCIONES SÓLIDAS</v>
      </c>
      <c r="B49" s="60" t="str">
        <f>'[2]T12. Planes-program-proyect'!J48</f>
        <v>9. Propender la construcción de un Estado eficiente, transparente orientado al bienestar social.</v>
      </c>
      <c r="C49" s="60" t="str">
        <f>'[2]T12. Planes-program-proyect'!K48</f>
        <v>Incrementar el porcentaje de autoridades de elección popular que llevan a cabo el proceso de rendición de cuentas de 63,20% en el 2022 a 63,95% al 2025.</v>
      </c>
      <c r="D49" s="60" t="str">
        <f>'[2]T14. Plan programa proyecto'!E50</f>
        <v>Art 64 e) Ejecutar las competencias exclusivas y concurrentes reconocidas por la Constitución y la ley;</v>
      </c>
      <c r="E49" s="61" t="str">
        <f>'[2]T14. Plan programa proyecto'!D50</f>
        <v>OBGPI1:Fortalecer la capacidad institucional del GAD Parroquial El Laurel mejorando la eficiencia administrativa, técnica y regulatoria, con el objetivo de aumentar la efectividad operativa y la transparencia institucional</v>
      </c>
      <c r="F49" s="57" t="str">
        <f>'[2]11.Obj G, politicas, metas'!F44</f>
        <v>MPI3: Al 2027, incrementar del 10% al 95% el porcentaje de resoluciones, acuerdos y reglamentos emitidos dentro de los plazos establecidos, en conformidad con la normativa que regula la gestión del GAD Parroquia</v>
      </c>
      <c r="G49" s="60" t="str">
        <f>'[2]11.Obj G, politicas, metas'!E44</f>
        <v>IDPI3. Porcentaje de Documentos Emitidos Dentro del Plazo</v>
      </c>
      <c r="H49" s="58">
        <f>'[2]11.Obj G, politicas, metas'!G44</f>
        <v>20</v>
      </c>
      <c r="I49" s="58">
        <f>'[2]11.Obj G, politicas, metas'!H44</f>
        <v>2024</v>
      </c>
      <c r="J49" s="58">
        <f>'[2]11.Obj G, politicas, metas'!I44</f>
        <v>25</v>
      </c>
      <c r="K49" s="58">
        <f>'[2]11.Obj G, politicas, metas'!J44</f>
        <v>25</v>
      </c>
      <c r="L49" s="58">
        <f>'[2]11.Obj G, politicas, metas'!K44</f>
        <v>25</v>
      </c>
      <c r="M49" s="58"/>
      <c r="N49" s="58"/>
      <c r="O49" s="57" t="str">
        <f>'[2]T14. Plan programa proyecto'!J50</f>
        <v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PROYPI3.Proyecto de Fortalecimiento de Capacidades Técnicas para la Gestión y Publicación de Información Pública en el GAD Parroquial
</v>
      </c>
      <c r="P49" s="268">
        <f>'[2]T14. Plan programa proyecto'!K50</f>
        <v>33000</v>
      </c>
      <c r="Q49" s="269"/>
      <c r="R49" s="269"/>
      <c r="S49" s="265">
        <v>11000</v>
      </c>
      <c r="T49" s="265">
        <v>11000</v>
      </c>
      <c r="U49" s="265">
        <v>11000</v>
      </c>
    </row>
    <row r="50" spans="1:21" ht="82.2" customHeight="1" x14ac:dyDescent="0.3">
      <c r="A50" s="60" t="str">
        <f>'[2]T14. Plan programa proyecto'!B51</f>
        <v>16. PAZ. JUSTICIA E INSTITUCIONES SÓLIDAS</v>
      </c>
      <c r="B50" s="60" t="str">
        <f>'[2]T12. Planes-program-proyect'!J49</f>
        <v>9. Propender la construcción de un Estado eficiente, transparente orientado al bienestar social.</v>
      </c>
      <c r="C50" s="60" t="str">
        <f>'[2]T12. Planes-program-proyect'!K49</f>
        <v>Aumentar el índice de percepción de la calidad de los servicios públicos en general de 6,05 en el año 2022 a 6,20 al 2025.</v>
      </c>
      <c r="D50" s="60" t="str">
        <f>'[2]T14. Plan programa proyecto'!E51</f>
        <v>Art 64 e) Ejecutar las competencias exclusivas y concurrentes reconocidas por la Constitución y la ley;</v>
      </c>
      <c r="E50" s="61" t="str">
        <f>'[2]T14. Plan programa proyecto'!D51</f>
        <v>OBGPI1:Fortalecer la capacidad institucional del GAD Parroquial El Laurel mejorando la eficiencia administrativa, técnica y regulatoria, con el objetivo de aumentar la efectividad operativa y la transparencia institucional</v>
      </c>
      <c r="F50" s="60" t="str">
        <f>'[2]11.Obj G, politicas, metas'!F45</f>
        <v>MPI4: Al  2027, elevar del 30% al 90% el porcentaje de servidores públicos de la Parroquia El Laurel que hayan completado programas de formación y capacitación continua, para mejorar sus competencia y desempeño en el cumplimiento de sus funciones."</v>
      </c>
      <c r="G50" s="60" t="str">
        <f>'[2]11.Obj G, politicas, metas'!E45</f>
        <v>IDPI4. Porcentaje de Servidores Públicos Capacitados</v>
      </c>
      <c r="H50" s="58">
        <f>'[2]11.Obj G, politicas, metas'!G45</f>
        <v>0.3</v>
      </c>
      <c r="I50" s="58">
        <f>'[2]11.Obj G, politicas, metas'!H45</f>
        <v>2024</v>
      </c>
      <c r="J50" s="58">
        <f>'[2]11.Obj G, politicas, metas'!I45</f>
        <v>20</v>
      </c>
      <c r="K50" s="58">
        <f>'[2]11.Obj G, politicas, metas'!J45</f>
        <v>20</v>
      </c>
      <c r="L50" s="58">
        <f>'[2]11.Obj G, politicas, metas'!K45</f>
        <v>20</v>
      </c>
      <c r="M50" s="58"/>
      <c r="N50" s="58"/>
      <c r="O50" s="57" t="str">
        <f>'[2]T14. Plan programa proyecto'!J51</f>
        <v xml:space="preserve">PLAN/PROGRAMA:PGPI1. Plan de Fortalecmiento Institucional y Participación Ciudadana
                                                                                                                                                                                PROYECTO: PROYPI4. Proyecto de Fortalecimiento Técnico para la Implementación Eficiente de la Agenda Regulatoria en el GAD Parroquial
</v>
      </c>
      <c r="P50" s="265">
        <f>'[2]T14. Plan programa proyecto'!K50</f>
        <v>33000</v>
      </c>
      <c r="Q50" s="269"/>
      <c r="R50" s="269"/>
      <c r="S50" s="265">
        <v>11000</v>
      </c>
      <c r="T50" s="265">
        <v>11000</v>
      </c>
      <c r="U50" s="265">
        <v>11000</v>
      </c>
    </row>
    <row r="51" spans="1:21" ht="75" customHeight="1" x14ac:dyDescent="0.3">
      <c r="A51" s="60" t="str">
        <f>'[2]T14. Plan programa proyecto'!B52</f>
        <v>16. PAZ. JUSTICIA E INSTITUCIONES SÓLIDAS</v>
      </c>
      <c r="B51" s="60" t="str">
        <f>'[2]T12. Planes-program-proyect'!J50</f>
        <v>9. Propender la construcción de un Estado eficiente, transparente orientado al bienestar social.</v>
      </c>
      <c r="C51" s="60" t="str">
        <f>'[2]T12. Planes-program-proyect'!K50</f>
        <v>Aumentar el índice de percepción de la calidad de los servicios públicos en general de 6,05 en el año 2022 a 6,20 al 2025.</v>
      </c>
      <c r="D51" s="60" t="str">
        <f>'[2]T14. Plan programa proyecto'!E52</f>
        <v>Art 64 e) Ejecutar las competencias exclusivas y concurrentes reconocidas por la Constitución y la ley;</v>
      </c>
      <c r="E51" s="61" t="str">
        <f>'[2]T14. Plan programa proyecto'!D52</f>
        <v>OBGPI1:Fortalecer la capacidad institucional del GAD Parroquial El Laurel mejorando la eficiencia administrativa, técnica y regulatoria, con el objetivo de aumentar la efectividad operativa y la transparencia institucional</v>
      </c>
      <c r="F51" s="60" t="str">
        <f>'[2]11.Obj G, politicas, metas'!F46</f>
        <v>MPI5: Al 2027, incrementar del 20% al 90% el porcentaje de cumplimiento en la regulación del uso y control de bienes públicos y en la gestión de archivos del GAD Parroquial El Laurel,</v>
      </c>
      <c r="G51" s="60" t="str">
        <f>'[2]11.Obj G, politicas, metas'!E46</f>
        <v>IDPI5. Porcentaje de cumplimiento con las nuevas normativas y procedimientos establecidos para el uso y control de bienes públicos y la gestión de archivos.</v>
      </c>
      <c r="H51" s="59">
        <f>'[2]11.Obj G, politicas, metas'!G46</f>
        <v>0.2</v>
      </c>
      <c r="I51" s="58">
        <f>'[2]11.Obj G, politicas, metas'!H46</f>
        <v>2025</v>
      </c>
      <c r="J51" s="58">
        <f>'[2]11.Obj G, politicas, metas'!I46</f>
        <v>0.35</v>
      </c>
      <c r="K51" s="58">
        <f>'[2]11.Obj G, politicas, metas'!J46</f>
        <v>0.35</v>
      </c>
      <c r="L51" s="58" t="e">
        <f>'[2]11.Obj G, politicas, metas'!K46</f>
        <v>#REF!</v>
      </c>
      <c r="M51" s="58"/>
      <c r="N51" s="58"/>
      <c r="O51" s="57" t="str">
        <f>'[2]T14. Plan programa proyecto'!J52</f>
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PROYPI5. Proyecto de Optimización de la Regulación del Uso y Control de Bienes Públicos y Gestión de Archivos en el GAD Parroquial El Laurel</v>
      </c>
      <c r="P51" s="270">
        <f>'[2]T14. Plan programa proyecto'!K52</f>
        <v>5000</v>
      </c>
      <c r="Q51" s="269"/>
      <c r="R51" s="269"/>
      <c r="S51" s="265">
        <v>4000</v>
      </c>
      <c r="T51" s="265">
        <v>4000</v>
      </c>
      <c r="U51" s="265">
        <v>4000</v>
      </c>
    </row>
    <row r="52" spans="1:21" ht="91.2" customHeight="1" x14ac:dyDescent="0.3">
      <c r="A52" s="60" t="str">
        <f>'[2]T14. Plan programa proyecto'!B53</f>
        <v>16. PAZ. JUSTICIA E INSTITUCIONES SÓLIDAS</v>
      </c>
      <c r="B52" s="60" t="str">
        <f>'[2]T12. Planes-program-proyect'!J51</f>
        <v>9. Propender la construcción de un Estado eficiente, transparente orientado al bienestar social.</v>
      </c>
      <c r="C52" s="60" t="str">
        <f>'[2]T12. Planes-program-proyect'!K51</f>
        <v>Incrementar el número de procesos de formación, capacitación, promoción y apoyo técnico a los espacios, mecanismos e instancias de Participación Ciudadana de 1.020 en el año 2023 a 2.111 al 2025</v>
      </c>
      <c r="D52" s="60" t="str">
        <f>'[2]T14. Plan programa proyecto'!E53</f>
        <v xml:space="preserve"> Articulo 64 literal c) Implementar un sistema de participación ciudadana para el ejercicio de los derechos y avanzar en la gestión democrática de la acción parroquial:</v>
      </c>
      <c r="E52" s="61" t="str">
        <f>'[2]T14. Plan programa proyecto'!D53</f>
        <v>OBGPI2: Fortalecer la participación ciudadana y mejorar la gobernanza en el GAD Parroquial El Laurel mediante el incremento del involucramiento de la población en espacios participativos, logrando una mayor representatividad y transparencia en la toma de decisiones,</v>
      </c>
      <c r="F52" s="60" t="str">
        <f>'[2]11.Obj G, politicas, metas'!F47</f>
        <v>MPI6: Al 2027, incrementar del 30% al 80% el porcentaje de participación activa de los ciudadanos en los espacios de gobernanza y toma de decisiones del GAD Parroquial El Laurel,</v>
      </c>
      <c r="G52" s="60" t="str">
        <f>'[2]11.Obj G, politicas, metas'!E47</f>
        <v xml:space="preserve">IDPI6. Porcentaje de Participación Activa de los Ciudadanos en los espacios participativos </v>
      </c>
      <c r="H52" s="59">
        <f>'[2]11.Obj G, politicas, metas'!G47</f>
        <v>0.2</v>
      </c>
      <c r="I52" s="58">
        <f>'[2]11.Obj G, politicas, metas'!H47</f>
        <v>2024</v>
      </c>
      <c r="J52" s="59">
        <f>'[2]11.Obj G, politicas, metas'!I47</f>
        <v>0.2</v>
      </c>
      <c r="K52" s="59">
        <f>'[2]11.Obj G, politicas, metas'!J47</f>
        <v>0.2</v>
      </c>
      <c r="L52" s="58"/>
      <c r="M52" s="58"/>
      <c r="N52" s="58"/>
      <c r="O52" s="57" t="str">
        <f>'[2]T14. Plan programa proyecto'!J53</f>
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PROYPI6. Proyecto Fortalecimiento de la Participación Ciudadana y la Gobernanza en el GAD Parroquial El Laurel</v>
      </c>
      <c r="P52" s="265">
        <f>'[2]T14. Plan programa proyecto'!K53</f>
        <v>21000</v>
      </c>
      <c r="Q52" s="271"/>
      <c r="R52" s="269"/>
      <c r="S52" s="269"/>
      <c r="T52" s="267">
        <v>2500</v>
      </c>
      <c r="U52" s="267">
        <v>2500</v>
      </c>
    </row>
    <row r="53" spans="1:21" ht="111.6" customHeight="1" x14ac:dyDescent="0.3">
      <c r="A53" s="60" t="str">
        <f>'[2]T14. Plan programa proyecto'!B54</f>
        <v>11. CIUDADES Y COMUNIDADES SOSTENIBLES</v>
      </c>
      <c r="B53" s="60" t="str">
        <f>'[2]T12. Planes-program-proyect'!J52</f>
        <v>10. Promover la resiliencia de ciudades y comunidades para enfrentar los riesgos de origen natural y antrópico.</v>
      </c>
      <c r="C53" s="60" t="str">
        <f>'[2]T12. Planes-program-proyect'!K52</f>
        <v>Mantener la capacidad de protección financiera para la reducción de riesgos de los Gobiernos Autónomos Descentralizados cantonales de 27,73 al 2025.</v>
      </c>
      <c r="D53" s="60" t="str">
        <f>'[2]T14. Plan programa proyecto'!E54</f>
        <v>Articulo 65 literal e) Gestionar, coordinar y administrar los servicios públicos que le sean delegados o descentralizados por otros niveles de
gobierno;</v>
      </c>
      <c r="E53" s="61" t="str">
        <f>'[2]T14. Plan programa proyecto'!D54</f>
        <v xml:space="preserve">OBGPI3: Establecer y fortalecer el Comité de Operaciones de Emergencia (COE) en el GAD Parroquial El Laurel para mejorar la coordinación y la respuesta ante desastres y emergencias, asegurando que el COE esté operativo y funcional </v>
      </c>
      <c r="F53" s="60" t="str">
        <f>'[2]11.Obj G, politicas, metas'!F48</f>
        <v>MPI7:  Al 2027, establecer y operacionalizar el Comité de Operaciones de Emergencia (COE) con una capacidad de respuesta del 90% ante desastres y emergencias, a través de la implementación efectiva de la resolución, la capacitación de sus miembros, el desarrollo de planes de emergencia, y la realización de simulacros.</v>
      </c>
      <c r="G53" s="60" t="str">
        <f>'[2]11.Obj G, politicas, metas'!E48</f>
        <v xml:space="preserve">IDPI7.Porcentaje de Capacitación y Preparación del COE </v>
      </c>
      <c r="H53" s="59">
        <f>'[2]11.Obj G, politicas, metas'!G48</f>
        <v>0.2</v>
      </c>
      <c r="I53" s="58">
        <f>'[2]11.Obj G, politicas, metas'!H48</f>
        <v>2023</v>
      </c>
      <c r="J53" s="59">
        <f>'[2]11.Obj G, politicas, metas'!I48</f>
        <v>0.2</v>
      </c>
      <c r="K53" s="59">
        <f>'[2]11.Obj G, politicas, metas'!J48</f>
        <v>0.2</v>
      </c>
      <c r="L53" s="59">
        <f>'[2]11.Obj G, politicas, metas'!K48</f>
        <v>0.2</v>
      </c>
      <c r="M53" s="58"/>
      <c r="N53" s="58"/>
      <c r="O53" s="57" t="str">
        <f>'[2]T14. Plan programa proyecto'!J54</f>
        <v>PLAN/PROGRAMA:PGPI1. Plan de Fortalecmiento Institucional y Participación Ciudadana
                                                                                                                                                                                PROYECTO: PROYPI7. Proyecto de Creación y Fortalecimiento del Comité de Operaciones de Emergencia (COE) en el GAD Parroquial El Laurel</v>
      </c>
      <c r="P53" s="265">
        <f>'[2]T14. Plan programa proyecto'!K54</f>
        <v>10000</v>
      </c>
      <c r="Q53" s="269"/>
      <c r="R53" s="269"/>
      <c r="S53" s="265">
        <v>7000</v>
      </c>
      <c r="T53" s="265">
        <v>7000</v>
      </c>
      <c r="U53" s="265">
        <v>7000</v>
      </c>
    </row>
    <row r="54" spans="1:21" ht="106.95" customHeight="1" x14ac:dyDescent="0.3">
      <c r="A54" s="60" t="str">
        <f>'[2]T14. Plan programa proyecto'!B54</f>
        <v>11. CIUDADES Y COMUNIDADES SOSTENIBLES</v>
      </c>
      <c r="B54" s="60" t="str">
        <f>'[2]T12. Planes-program-proyect'!J52</f>
        <v>10. Promover la resiliencia de ciudades y comunidades para enfrentar los riesgos de origen natural y antrópico.</v>
      </c>
      <c r="C54" s="60" t="str">
        <f>'[2]T12. Planes-program-proyect'!K52</f>
        <v>Mantener la capacidad de protección financiera para la reducción de riesgos de los Gobiernos Autónomos Descentralizados cantonales de 27,73 al 2025.</v>
      </c>
      <c r="D54" s="60" t="str">
        <f>'[2]T14. Plan programa proyecto'!E54</f>
        <v>Articulo 65 literal e) Gestionar, coordinar y administrar los servicios públicos que le sean delegados o descentralizados por otros niveles de
gobierno;</v>
      </c>
      <c r="E54" s="61" t="str">
        <f>'[2]T14. Plan programa proyecto'!D54</f>
        <v xml:space="preserve">OBGPI3: Establecer y fortalecer el Comité de Operaciones de Emergencia (COE) en el GAD Parroquial El Laurel para mejorar la coordinación y la respuesta ante desastres y emergencias, asegurando que el COE esté operativo y funcional </v>
      </c>
      <c r="F54" s="60" t="str">
        <f>'[2]11.Obj G, politicas, metas'!F48</f>
        <v>MPI7:  Al 2027, establecer y operacionalizar el Comité de Operaciones de Emergencia (COE) con una capacidad de respuesta del 90% ante desastres y emergencias, a través de la implementación efectiva de la resolución, la capacitación de sus miembros, el desarrollo de planes de emergencia, y la realización de simulacros.</v>
      </c>
      <c r="G54" s="60" t="str">
        <f>'[2]11.Obj G, politicas, metas'!E48</f>
        <v xml:space="preserve">IDPI7.Porcentaje de Capacitación y Preparación del COE </v>
      </c>
      <c r="H54" s="59">
        <f>'[2]11.Obj G, politicas, metas'!G48</f>
        <v>0.2</v>
      </c>
      <c r="I54" s="58">
        <f>'[2]11.Obj G, politicas, metas'!H48</f>
        <v>2023</v>
      </c>
      <c r="J54" s="59">
        <f>'[2]11.Obj G, politicas, metas'!I48</f>
        <v>0.2</v>
      </c>
      <c r="K54" s="59">
        <f>'[2]11.Obj G, politicas, metas'!J48</f>
        <v>0.2</v>
      </c>
      <c r="L54" s="59">
        <f>'[2]11.Obj G, politicas, metas'!K48</f>
        <v>0.2</v>
      </c>
      <c r="M54" s="59">
        <f>'[2]11.Obj G, politicas, metas'!L48</f>
        <v>0.1</v>
      </c>
      <c r="N54" s="58"/>
      <c r="O54" s="57" t="s">
        <v>225</v>
      </c>
      <c r="P54" s="265">
        <v>10000</v>
      </c>
      <c r="Q54" s="269"/>
      <c r="R54" s="267">
        <v>2500</v>
      </c>
      <c r="S54" s="267">
        <v>2500</v>
      </c>
      <c r="T54" s="267">
        <v>2500</v>
      </c>
      <c r="U54" s="267">
        <v>2500</v>
      </c>
    </row>
  </sheetData>
  <mergeCells count="22">
    <mergeCell ref="T2:T3"/>
    <mergeCell ref="U2:U3"/>
    <mergeCell ref="N2:N3"/>
    <mergeCell ref="O2:O3"/>
    <mergeCell ref="P2:P3"/>
    <mergeCell ref="Q2:Q3"/>
    <mergeCell ref="R2:R3"/>
    <mergeCell ref="S2:S3"/>
    <mergeCell ref="M2:M3"/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E66A-1305-4ABA-AA62-3E98C66DB0BD}">
  <sheetPr>
    <tabColor rgb="FFFFC000"/>
  </sheetPr>
  <dimension ref="A1:R49"/>
  <sheetViews>
    <sheetView tabSelected="1" view="pageBreakPreview" topLeftCell="B1" zoomScale="60" zoomScaleNormal="83" workbookViewId="0">
      <selection activeCell="I41" sqref="I41"/>
    </sheetView>
  </sheetViews>
  <sheetFormatPr baseColWidth="10" defaultRowHeight="14.4" x14ac:dyDescent="0.3"/>
  <cols>
    <col min="2" max="2" width="37.44140625" customWidth="1"/>
    <col min="4" max="4" width="33.109375" customWidth="1"/>
    <col min="5" max="5" width="24.109375" customWidth="1"/>
    <col min="6" max="6" width="23.33203125" customWidth="1"/>
    <col min="13" max="13" width="24.6640625" customWidth="1"/>
    <col min="14" max="14" width="14.109375" customWidth="1"/>
    <col min="15" max="15" width="25.88671875" customWidth="1"/>
    <col min="17" max="17" width="19.6640625" customWidth="1"/>
  </cols>
  <sheetData>
    <row r="1" spans="1:17" ht="18" thickBot="1" x14ac:dyDescent="0.35">
      <c r="A1" s="417" t="s">
        <v>270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</row>
    <row r="2" spans="1:17" ht="15.6" x14ac:dyDescent="0.3">
      <c r="A2" s="418" t="s">
        <v>228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1:17" x14ac:dyDescent="0.3">
      <c r="A3" s="275" t="s">
        <v>229</v>
      </c>
      <c r="B3" s="276"/>
      <c r="C3" s="276"/>
      <c r="D3" s="276" t="s">
        <v>230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7" x14ac:dyDescent="0.3">
      <c r="A4" s="275" t="s">
        <v>231</v>
      </c>
      <c r="B4" s="276"/>
      <c r="C4" s="276"/>
      <c r="D4" s="276"/>
      <c r="E4" s="420"/>
      <c r="F4" s="420"/>
      <c r="G4" s="277"/>
      <c r="H4" s="278" t="s">
        <v>232</v>
      </c>
      <c r="I4" s="279" t="s">
        <v>233</v>
      </c>
      <c r="J4" s="276"/>
      <c r="K4" s="421"/>
      <c r="L4" s="422"/>
      <c r="M4" s="280" t="s">
        <v>116</v>
      </c>
      <c r="N4" s="278" t="s">
        <v>234</v>
      </c>
      <c r="O4" s="280"/>
      <c r="P4" s="278" t="s">
        <v>235</v>
      </c>
      <c r="Q4" s="281">
        <v>45672</v>
      </c>
    </row>
    <row r="5" spans="1:17" x14ac:dyDescent="0.3">
      <c r="A5" s="282" t="s">
        <v>236</v>
      </c>
      <c r="B5" s="276"/>
      <c r="C5" s="423"/>
      <c r="D5" s="423"/>
      <c r="E5" s="423"/>
      <c r="F5" s="276"/>
      <c r="G5" s="276"/>
      <c r="H5" s="276"/>
      <c r="I5" s="276"/>
      <c r="J5" s="277"/>
      <c r="K5" s="277"/>
      <c r="L5" s="277"/>
      <c r="M5" s="276"/>
      <c r="N5" s="276"/>
      <c r="O5" s="276"/>
      <c r="P5" s="276"/>
      <c r="Q5" s="276"/>
    </row>
    <row r="6" spans="1:17" x14ac:dyDescent="0.3">
      <c r="A6" s="275"/>
      <c r="B6" s="276"/>
      <c r="C6" s="424"/>
      <c r="D6" s="424"/>
      <c r="E6" s="424"/>
      <c r="F6" s="276"/>
      <c r="G6" s="276"/>
      <c r="H6" s="283"/>
      <c r="I6" s="276"/>
      <c r="J6" s="277"/>
      <c r="K6" s="277"/>
      <c r="L6" s="277"/>
      <c r="M6" s="276"/>
      <c r="N6" s="276"/>
      <c r="O6" s="276"/>
      <c r="P6" s="276"/>
      <c r="Q6" s="276"/>
    </row>
    <row r="7" spans="1:17" x14ac:dyDescent="0.3">
      <c r="A7" s="275"/>
      <c r="B7" s="276"/>
      <c r="C7" s="276"/>
      <c r="D7" s="276"/>
      <c r="E7" s="276"/>
      <c r="F7" s="276"/>
      <c r="G7" s="276"/>
      <c r="H7" s="276"/>
      <c r="I7" s="276"/>
      <c r="J7" s="277"/>
      <c r="K7" s="277"/>
      <c r="L7" s="277"/>
      <c r="M7" s="276"/>
      <c r="N7" s="276"/>
      <c r="O7" s="276"/>
      <c r="P7" s="276"/>
      <c r="Q7" s="276"/>
    </row>
    <row r="8" spans="1:17" ht="36" customHeight="1" x14ac:dyDescent="0.3">
      <c r="A8" s="282"/>
      <c r="B8" s="276"/>
      <c r="C8" s="428" t="s">
        <v>271</v>
      </c>
      <c r="D8" s="428"/>
      <c r="E8" s="428"/>
      <c r="F8" s="428"/>
      <c r="G8" s="276"/>
      <c r="H8" s="276"/>
      <c r="I8" s="276"/>
      <c r="J8" s="277"/>
      <c r="K8" s="277"/>
      <c r="L8" s="277"/>
      <c r="M8" s="276"/>
      <c r="N8" s="276"/>
      <c r="O8" s="276"/>
      <c r="P8" s="276"/>
      <c r="Q8" s="276"/>
    </row>
    <row r="9" spans="1:17" ht="42" customHeight="1" x14ac:dyDescent="0.3">
      <c r="A9" s="275"/>
      <c r="B9" s="276"/>
      <c r="C9" s="428"/>
      <c r="D9" s="428"/>
      <c r="E9" s="428"/>
      <c r="F9" s="428"/>
      <c r="G9" s="276"/>
      <c r="H9" s="276"/>
      <c r="I9" s="276"/>
      <c r="J9" s="277"/>
      <c r="K9" s="277"/>
      <c r="L9" s="277"/>
      <c r="M9" s="276"/>
      <c r="N9" s="276"/>
      <c r="O9" s="276"/>
      <c r="P9" s="276"/>
      <c r="Q9" s="276"/>
    </row>
    <row r="10" spans="1:17" ht="15" thickBot="1" x14ac:dyDescent="0.35">
      <c r="A10" s="284"/>
      <c r="B10" s="285"/>
      <c r="C10" s="285"/>
      <c r="D10" s="285"/>
      <c r="E10" s="285"/>
      <c r="F10" s="285"/>
      <c r="G10" s="285"/>
      <c r="H10" s="285"/>
      <c r="I10" s="285"/>
      <c r="J10" s="286"/>
      <c r="K10" s="286"/>
      <c r="L10" s="286"/>
      <c r="M10" s="285"/>
      <c r="N10" s="285"/>
      <c r="O10" s="285"/>
      <c r="P10" s="285"/>
      <c r="Q10" s="285"/>
    </row>
    <row r="11" spans="1:17" ht="15" thickBot="1" x14ac:dyDescent="0.35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</row>
    <row r="12" spans="1:17" ht="16.2" thickBot="1" x14ac:dyDescent="0.35">
      <c r="A12" s="425" t="s">
        <v>237</v>
      </c>
      <c r="B12" s="426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</row>
    <row r="13" spans="1:17" x14ac:dyDescent="0.3">
      <c r="A13" s="288" t="s">
        <v>238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</row>
    <row r="14" spans="1:17" x14ac:dyDescent="0.3">
      <c r="A14" s="290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</row>
    <row r="15" spans="1:17" ht="36" customHeight="1" x14ac:dyDescent="0.3">
      <c r="A15" s="291">
        <v>1</v>
      </c>
      <c r="B15" s="292" t="s">
        <v>239</v>
      </c>
      <c r="C15" s="415"/>
      <c r="D15" s="415"/>
      <c r="E15" s="415"/>
      <c r="F15" s="293"/>
      <c r="G15" s="293"/>
      <c r="H15" s="293"/>
      <c r="I15" s="294">
        <v>6</v>
      </c>
      <c r="J15" s="416" t="s">
        <v>240</v>
      </c>
      <c r="K15" s="416"/>
      <c r="L15" s="416"/>
      <c r="M15" s="295"/>
      <c r="N15" s="295"/>
      <c r="O15" s="295"/>
      <c r="P15" s="295"/>
      <c r="Q15" s="283"/>
    </row>
    <row r="16" spans="1:17" x14ac:dyDescent="0.3">
      <c r="A16" s="291"/>
      <c r="B16" s="283"/>
      <c r="C16" s="293"/>
      <c r="D16" s="293"/>
      <c r="E16" s="293"/>
      <c r="F16" s="293"/>
      <c r="G16" s="293"/>
      <c r="H16" s="293"/>
      <c r="I16" s="296"/>
      <c r="J16" s="293"/>
      <c r="K16" s="293"/>
      <c r="L16" s="293"/>
      <c r="M16" s="293"/>
      <c r="N16" s="293"/>
      <c r="O16" s="293"/>
      <c r="P16" s="293"/>
      <c r="Q16" s="283"/>
    </row>
    <row r="17" spans="1:18" ht="32.4" customHeight="1" x14ac:dyDescent="0.3">
      <c r="A17" s="291">
        <v>2</v>
      </c>
      <c r="B17" s="292" t="s">
        <v>241</v>
      </c>
      <c r="C17" s="427"/>
      <c r="D17" s="427"/>
      <c r="E17" s="427"/>
      <c r="F17" s="293"/>
      <c r="G17" s="293"/>
      <c r="H17" s="293"/>
      <c r="I17" s="294">
        <v>7</v>
      </c>
      <c r="J17" s="416" t="s">
        <v>242</v>
      </c>
      <c r="K17" s="416"/>
      <c r="L17" s="416"/>
      <c r="M17" s="293"/>
      <c r="N17" s="293"/>
      <c r="O17" s="293"/>
      <c r="P17" s="293"/>
      <c r="Q17" s="283"/>
    </row>
    <row r="18" spans="1:18" x14ac:dyDescent="0.3">
      <c r="A18" s="291"/>
      <c r="B18" s="283"/>
      <c r="C18" s="293"/>
      <c r="D18" s="293"/>
      <c r="E18" s="293"/>
      <c r="F18" s="293"/>
      <c r="G18" s="293"/>
      <c r="H18" s="293"/>
      <c r="I18" s="296"/>
      <c r="J18" s="293"/>
      <c r="K18" s="293"/>
      <c r="L18" s="293"/>
      <c r="M18" s="293"/>
      <c r="N18" s="293"/>
      <c r="O18" s="293"/>
      <c r="P18" s="293"/>
      <c r="Q18" s="283"/>
    </row>
    <row r="19" spans="1:18" ht="31.95" customHeight="1" x14ac:dyDescent="0.3">
      <c r="A19" s="291">
        <v>3</v>
      </c>
      <c r="B19" s="292" t="s">
        <v>243</v>
      </c>
      <c r="C19" s="415"/>
      <c r="D19" s="415"/>
      <c r="E19" s="415"/>
      <c r="F19" s="293"/>
      <c r="G19" s="293"/>
      <c r="H19" s="293"/>
      <c r="I19" s="294">
        <v>8</v>
      </c>
      <c r="J19" s="416" t="s">
        <v>244</v>
      </c>
      <c r="K19" s="416"/>
      <c r="L19" s="416"/>
      <c r="M19" s="297"/>
      <c r="N19" s="297"/>
      <c r="O19" s="297"/>
      <c r="P19" s="297"/>
      <c r="Q19" s="283"/>
    </row>
    <row r="20" spans="1:18" x14ac:dyDescent="0.3">
      <c r="A20" s="291"/>
      <c r="B20" s="283"/>
      <c r="C20" s="293"/>
      <c r="D20" s="293"/>
      <c r="E20" s="293"/>
      <c r="F20" s="293"/>
      <c r="G20" s="293"/>
      <c r="H20" s="293"/>
      <c r="I20" s="296"/>
      <c r="J20" s="293"/>
      <c r="K20" s="293"/>
      <c r="L20" s="293"/>
      <c r="M20" s="293"/>
      <c r="N20" s="293"/>
      <c r="O20" s="293"/>
      <c r="P20" s="293"/>
      <c r="Q20" s="283"/>
    </row>
    <row r="21" spans="1:18" ht="34.200000000000003" x14ac:dyDescent="0.3">
      <c r="A21" s="314">
        <v>4</v>
      </c>
      <c r="B21" s="315" t="s">
        <v>245</v>
      </c>
      <c r="C21" s="415"/>
      <c r="D21" s="415"/>
      <c r="E21" s="415"/>
      <c r="F21" s="293"/>
      <c r="G21" s="293"/>
      <c r="H21" s="293"/>
      <c r="I21" s="294">
        <v>9</v>
      </c>
      <c r="J21" s="416" t="s">
        <v>246</v>
      </c>
      <c r="K21" s="416"/>
      <c r="L21" s="416"/>
      <c r="M21" s="293"/>
      <c r="N21" s="293"/>
      <c r="O21" s="293"/>
      <c r="P21" s="293"/>
      <c r="Q21" s="283"/>
    </row>
    <row r="22" spans="1:18" x14ac:dyDescent="0.3">
      <c r="A22" s="314"/>
      <c r="B22" s="316"/>
      <c r="C22" s="293"/>
      <c r="D22" s="293"/>
      <c r="E22" s="293"/>
      <c r="F22" s="293"/>
      <c r="G22" s="293"/>
      <c r="H22" s="293"/>
      <c r="I22" s="296"/>
      <c r="J22" s="293"/>
      <c r="K22" s="293"/>
      <c r="L22" s="293"/>
      <c r="M22" s="293"/>
      <c r="N22" s="293"/>
      <c r="O22" s="293"/>
      <c r="P22" s="293"/>
      <c r="Q22" s="283"/>
    </row>
    <row r="23" spans="1:18" ht="22.8" x14ac:dyDescent="0.3">
      <c r="A23" s="314">
        <v>5</v>
      </c>
      <c r="B23" s="315" t="s">
        <v>247</v>
      </c>
      <c r="C23" s="463"/>
      <c r="D23" s="463"/>
      <c r="E23" s="463"/>
      <c r="F23" s="463"/>
      <c r="G23" s="463"/>
      <c r="H23" s="463"/>
      <c r="I23" s="296"/>
      <c r="J23" s="293"/>
      <c r="K23" s="293"/>
      <c r="L23" s="293"/>
      <c r="M23" s="293"/>
      <c r="N23" s="293"/>
      <c r="O23" s="293"/>
      <c r="P23" s="293"/>
      <c r="Q23" s="283"/>
    </row>
    <row r="24" spans="1:18" x14ac:dyDescent="0.3">
      <c r="A24" s="291"/>
      <c r="B24" s="283"/>
      <c r="C24" s="293"/>
      <c r="D24" s="293"/>
      <c r="E24" s="293"/>
      <c r="F24" s="293"/>
      <c r="G24" s="293"/>
      <c r="H24" s="293"/>
      <c r="I24" s="296"/>
      <c r="J24" s="293"/>
      <c r="K24" s="293"/>
      <c r="L24" s="293"/>
      <c r="M24" s="293"/>
      <c r="N24" s="293"/>
      <c r="O24" s="293"/>
      <c r="P24" s="293"/>
      <c r="Q24" s="283"/>
    </row>
    <row r="25" spans="1:18" ht="15" thickBot="1" x14ac:dyDescent="0.35">
      <c r="A25" s="464" t="s">
        <v>248</v>
      </c>
      <c r="B25" s="465"/>
      <c r="C25" s="465"/>
      <c r="D25" s="465"/>
      <c r="E25" s="465"/>
      <c r="F25" s="465"/>
      <c r="G25" s="465"/>
      <c r="H25" s="465"/>
      <c r="I25" s="465"/>
      <c r="J25" s="298"/>
      <c r="K25" s="298"/>
      <c r="L25" s="298"/>
      <c r="M25" s="298"/>
      <c r="N25" s="298"/>
      <c r="O25" s="298"/>
      <c r="P25" s="298"/>
      <c r="Q25" s="299"/>
    </row>
    <row r="26" spans="1:18" ht="15" thickBot="1" x14ac:dyDescent="0.35">
      <c r="A26" s="300"/>
      <c r="B26" s="301"/>
      <c r="C26" s="302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</row>
    <row r="27" spans="1:18" ht="16.2" thickBot="1" x14ac:dyDescent="0.35">
      <c r="A27" s="425" t="s">
        <v>249</v>
      </c>
      <c r="B27" s="426"/>
      <c r="C27" s="426"/>
      <c r="D27" s="429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</row>
    <row r="28" spans="1:18" ht="22.2" customHeight="1" x14ac:dyDescent="0.3">
      <c r="A28" s="430" t="s">
        <v>250</v>
      </c>
      <c r="B28" s="432" t="s">
        <v>251</v>
      </c>
      <c r="C28" s="433"/>
      <c r="D28" s="436" t="s">
        <v>252</v>
      </c>
      <c r="E28" s="432" t="s">
        <v>253</v>
      </c>
      <c r="F28" s="437" t="s">
        <v>254</v>
      </c>
      <c r="G28" s="432"/>
      <c r="H28" s="433"/>
      <c r="I28" s="456" t="s">
        <v>255</v>
      </c>
      <c r="J28" s="458" t="s">
        <v>256</v>
      </c>
      <c r="K28" s="459"/>
      <c r="L28" s="460"/>
      <c r="M28" s="461" t="s">
        <v>257</v>
      </c>
      <c r="N28" s="439" t="s">
        <v>258</v>
      </c>
      <c r="O28" s="430" t="s">
        <v>259</v>
      </c>
      <c r="P28" s="432"/>
      <c r="Q28" s="432"/>
    </row>
    <row r="29" spans="1:18" ht="39.6" customHeight="1" x14ac:dyDescent="0.3">
      <c r="A29" s="431"/>
      <c r="B29" s="434"/>
      <c r="C29" s="435"/>
      <c r="D29" s="436"/>
      <c r="E29" s="434"/>
      <c r="F29" s="438"/>
      <c r="G29" s="434"/>
      <c r="H29" s="435"/>
      <c r="I29" s="457"/>
      <c r="J29" s="303" t="s">
        <v>260</v>
      </c>
      <c r="K29" s="303" t="s">
        <v>261</v>
      </c>
      <c r="L29" s="303" t="s">
        <v>262</v>
      </c>
      <c r="M29" s="462"/>
      <c r="N29" s="440"/>
      <c r="O29" s="431"/>
      <c r="P29" s="434"/>
      <c r="Q29" s="434"/>
    </row>
    <row r="30" spans="1:18" ht="75" customHeight="1" x14ac:dyDescent="0.3">
      <c r="A30" s="336" t="s">
        <v>263</v>
      </c>
      <c r="B30" s="475"/>
      <c r="C30" s="476"/>
      <c r="D30" s="337" t="s">
        <v>301</v>
      </c>
      <c r="E30" s="65" t="s">
        <v>302</v>
      </c>
      <c r="F30" s="453" t="s">
        <v>303</v>
      </c>
      <c r="G30" s="454"/>
      <c r="H30" s="455"/>
      <c r="I30" s="338"/>
      <c r="J30" s="339"/>
      <c r="K30" s="393" t="s">
        <v>335</v>
      </c>
      <c r="L30" s="339"/>
      <c r="M30" s="386">
        <v>7000</v>
      </c>
      <c r="N30" s="340"/>
      <c r="O30" s="341" t="s">
        <v>276</v>
      </c>
      <c r="P30" s="443" t="s">
        <v>277</v>
      </c>
      <c r="Q30" s="443"/>
    </row>
    <row r="31" spans="1:18" ht="87.6" customHeight="1" x14ac:dyDescent="0.3">
      <c r="A31" s="336" t="s">
        <v>263</v>
      </c>
      <c r="B31" s="475"/>
      <c r="C31" s="476"/>
      <c r="D31" s="337" t="s">
        <v>304</v>
      </c>
      <c r="E31" s="65" t="s">
        <v>305</v>
      </c>
      <c r="F31" s="453" t="s">
        <v>306</v>
      </c>
      <c r="G31" s="454"/>
      <c r="H31" s="455"/>
      <c r="I31" s="338"/>
      <c r="J31" s="339"/>
      <c r="K31" s="393" t="s">
        <v>335</v>
      </c>
      <c r="L31" s="339"/>
      <c r="M31" s="387">
        <v>8000</v>
      </c>
      <c r="N31" s="340"/>
      <c r="O31" s="341" t="s">
        <v>279</v>
      </c>
      <c r="P31" s="444" t="s">
        <v>278</v>
      </c>
      <c r="Q31" s="444"/>
      <c r="R31" s="383"/>
    </row>
    <row r="32" spans="1:18" ht="58.2" customHeight="1" x14ac:dyDescent="0.3">
      <c r="A32" s="306"/>
      <c r="B32" s="376"/>
      <c r="C32" s="377"/>
      <c r="D32" s="304"/>
      <c r="E32" s="305"/>
      <c r="F32" s="177"/>
      <c r="G32" s="378"/>
      <c r="H32" s="379"/>
      <c r="I32" s="307"/>
      <c r="J32" s="317"/>
      <c r="K32" s="394" t="s">
        <v>335</v>
      </c>
      <c r="L32" s="317"/>
      <c r="M32" s="380">
        <v>15000</v>
      </c>
      <c r="N32" s="329"/>
      <c r="O32" s="381" t="s">
        <v>330</v>
      </c>
      <c r="P32" s="449" t="s">
        <v>333</v>
      </c>
      <c r="Q32" s="450"/>
    </row>
    <row r="33" spans="1:18" ht="58.2" customHeight="1" x14ac:dyDescent="0.3">
      <c r="A33" s="306"/>
      <c r="B33" s="376"/>
      <c r="C33" s="377"/>
      <c r="D33" s="304"/>
      <c r="E33" s="305"/>
      <c r="F33" s="177"/>
      <c r="G33" s="378"/>
      <c r="H33" s="379"/>
      <c r="I33" s="307"/>
      <c r="J33" s="317"/>
      <c r="K33" s="394" t="s">
        <v>335</v>
      </c>
      <c r="L33" s="394" t="s">
        <v>335</v>
      </c>
      <c r="M33" s="380">
        <f>'[5] PRESUPUESTO 2025'!$D$176+'[5] PRESUPUESTO 2025'!$D$178</f>
        <v>70869.8</v>
      </c>
      <c r="N33" s="329"/>
      <c r="O33" s="381" t="s">
        <v>331</v>
      </c>
      <c r="P33" s="451" t="s">
        <v>332</v>
      </c>
      <c r="Q33" s="452"/>
    </row>
    <row r="34" spans="1:18" ht="75" customHeight="1" x14ac:dyDescent="0.3">
      <c r="A34" s="342" t="s">
        <v>263</v>
      </c>
      <c r="B34" s="71"/>
      <c r="C34" s="343"/>
      <c r="D34" s="344" t="s">
        <v>307</v>
      </c>
      <c r="E34" s="71" t="s">
        <v>267</v>
      </c>
      <c r="F34" s="468" t="s">
        <v>268</v>
      </c>
      <c r="G34" s="469"/>
      <c r="H34" s="470"/>
      <c r="I34" s="342"/>
      <c r="J34" s="395" t="s">
        <v>335</v>
      </c>
      <c r="K34" s="345"/>
      <c r="L34" s="345"/>
      <c r="M34" s="389">
        <v>12000</v>
      </c>
      <c r="N34" s="354"/>
      <c r="O34" s="355" t="s">
        <v>280</v>
      </c>
      <c r="P34" s="445" t="s">
        <v>300</v>
      </c>
      <c r="Q34" s="446"/>
      <c r="R34" s="383"/>
    </row>
    <row r="35" spans="1:18" ht="62.4" customHeight="1" x14ac:dyDescent="0.3">
      <c r="A35" s="342" t="s">
        <v>263</v>
      </c>
      <c r="B35" s="71"/>
      <c r="C35" s="343"/>
      <c r="D35" s="344" t="s">
        <v>264</v>
      </c>
      <c r="E35" s="68" t="s">
        <v>309</v>
      </c>
      <c r="F35" s="445" t="s">
        <v>308</v>
      </c>
      <c r="G35" s="446"/>
      <c r="H35" s="471"/>
      <c r="I35" s="342"/>
      <c r="J35" s="346"/>
      <c r="K35" s="396" t="s">
        <v>335</v>
      </c>
      <c r="L35" s="346"/>
      <c r="M35" s="389">
        <v>12000</v>
      </c>
      <c r="N35" s="354"/>
      <c r="O35" s="356" t="s">
        <v>281</v>
      </c>
      <c r="P35" s="445" t="s">
        <v>334</v>
      </c>
      <c r="Q35" s="446"/>
      <c r="R35" s="383"/>
    </row>
    <row r="36" spans="1:18" ht="69" customHeight="1" x14ac:dyDescent="0.3">
      <c r="A36" s="347" t="s">
        <v>263</v>
      </c>
      <c r="B36" s="71"/>
      <c r="C36" s="343"/>
      <c r="D36" s="344" t="s">
        <v>264</v>
      </c>
      <c r="E36" s="68" t="s">
        <v>311</v>
      </c>
      <c r="F36" s="445" t="s">
        <v>310</v>
      </c>
      <c r="G36" s="446"/>
      <c r="H36" s="471"/>
      <c r="I36" s="342"/>
      <c r="J36" s="395" t="s">
        <v>335</v>
      </c>
      <c r="K36" s="395" t="s">
        <v>335</v>
      </c>
      <c r="L36" s="395" t="s">
        <v>335</v>
      </c>
      <c r="M36" s="389">
        <v>11932</v>
      </c>
      <c r="N36" s="397"/>
      <c r="O36" s="71" t="s">
        <v>281</v>
      </c>
      <c r="P36" s="447" t="s">
        <v>283</v>
      </c>
      <c r="Q36" s="448"/>
    </row>
    <row r="37" spans="1:18" ht="75" customHeight="1" x14ac:dyDescent="0.3">
      <c r="A37" s="342" t="s">
        <v>263</v>
      </c>
      <c r="B37" s="348"/>
      <c r="C37" s="343"/>
      <c r="D37" s="344" t="s">
        <v>264</v>
      </c>
      <c r="E37" s="68" t="s">
        <v>311</v>
      </c>
      <c r="F37" s="445" t="s">
        <v>310</v>
      </c>
      <c r="G37" s="446"/>
      <c r="H37" s="471"/>
      <c r="I37" s="347"/>
      <c r="J37" s="395" t="s">
        <v>335</v>
      </c>
      <c r="K37" s="395" t="s">
        <v>335</v>
      </c>
      <c r="L37" s="395" t="s">
        <v>335</v>
      </c>
      <c r="M37" s="390">
        <f>7464+622+470+854.63+621.75</f>
        <v>10032.379999999999</v>
      </c>
      <c r="N37" s="354"/>
      <c r="O37" s="357" t="s">
        <v>282</v>
      </c>
      <c r="P37" s="447" t="s">
        <v>284</v>
      </c>
      <c r="Q37" s="448"/>
    </row>
    <row r="38" spans="1:18" ht="71.400000000000006" customHeight="1" x14ac:dyDescent="0.3">
      <c r="A38" s="342" t="s">
        <v>263</v>
      </c>
      <c r="B38" s="71"/>
      <c r="C38" s="343"/>
      <c r="D38" s="344" t="s">
        <v>264</v>
      </c>
      <c r="E38" s="68" t="s">
        <v>313</v>
      </c>
      <c r="F38" s="445" t="s">
        <v>312</v>
      </c>
      <c r="G38" s="446"/>
      <c r="H38" s="471"/>
      <c r="I38" s="347"/>
      <c r="J38" s="395" t="s">
        <v>335</v>
      </c>
      <c r="K38" s="395" t="s">
        <v>335</v>
      </c>
      <c r="L38" s="395" t="s">
        <v>335</v>
      </c>
      <c r="M38" s="392">
        <v>1200</v>
      </c>
      <c r="N38" s="354"/>
      <c r="O38" s="68" t="s">
        <v>285</v>
      </c>
      <c r="P38" s="441" t="s">
        <v>286</v>
      </c>
      <c r="Q38" s="441"/>
    </row>
    <row r="39" spans="1:18" ht="54" customHeight="1" x14ac:dyDescent="0.3">
      <c r="A39" s="342" t="s">
        <v>263</v>
      </c>
      <c r="B39" s="350"/>
      <c r="C39" s="343"/>
      <c r="D39" s="344" t="s">
        <v>264</v>
      </c>
      <c r="E39" s="351" t="s">
        <v>315</v>
      </c>
      <c r="F39" s="472" t="s">
        <v>314</v>
      </c>
      <c r="G39" s="473"/>
      <c r="H39" s="474"/>
      <c r="I39" s="342"/>
      <c r="J39" s="349"/>
      <c r="K39" s="349"/>
      <c r="L39" s="395" t="s">
        <v>335</v>
      </c>
      <c r="M39" s="392">
        <v>9500</v>
      </c>
      <c r="N39" s="354"/>
      <c r="O39" s="68" t="s">
        <v>287</v>
      </c>
      <c r="P39" s="441" t="s">
        <v>288</v>
      </c>
      <c r="Q39" s="441"/>
    </row>
    <row r="40" spans="1:18" ht="84.6" customHeight="1" x14ac:dyDescent="0.3">
      <c r="A40" s="342" t="s">
        <v>263</v>
      </c>
      <c r="B40" s="352"/>
      <c r="C40" s="343"/>
      <c r="D40" s="344" t="s">
        <v>265</v>
      </c>
      <c r="E40" s="351" t="s">
        <v>317</v>
      </c>
      <c r="F40" s="472" t="s">
        <v>316</v>
      </c>
      <c r="G40" s="473"/>
      <c r="H40" s="474"/>
      <c r="I40" s="342"/>
      <c r="J40" s="395" t="s">
        <v>335</v>
      </c>
      <c r="K40" s="349"/>
      <c r="L40" s="349"/>
      <c r="M40" s="389">
        <v>9624.64</v>
      </c>
      <c r="N40" s="358"/>
      <c r="O40" s="68" t="s">
        <v>289</v>
      </c>
      <c r="P40" s="441" t="s">
        <v>290</v>
      </c>
      <c r="Q40" s="441"/>
      <c r="R40" s="383"/>
    </row>
    <row r="41" spans="1:18" ht="76.95" customHeight="1" x14ac:dyDescent="0.3">
      <c r="A41" s="342" t="s">
        <v>263</v>
      </c>
      <c r="B41" s="353"/>
      <c r="C41" s="343"/>
      <c r="D41" s="344" t="s">
        <v>265</v>
      </c>
      <c r="E41" s="359" t="s">
        <v>319</v>
      </c>
      <c r="F41" s="445" t="s">
        <v>318</v>
      </c>
      <c r="G41" s="446"/>
      <c r="H41" s="471"/>
      <c r="I41" s="342"/>
      <c r="J41" s="395" t="s">
        <v>335</v>
      </c>
      <c r="K41" s="395" t="s">
        <v>335</v>
      </c>
      <c r="L41" s="395"/>
      <c r="M41" s="390">
        <v>45000</v>
      </c>
      <c r="N41" s="354"/>
      <c r="O41" s="68" t="s">
        <v>291</v>
      </c>
      <c r="P41" s="442" t="s">
        <v>292</v>
      </c>
      <c r="Q41" s="442"/>
      <c r="R41" s="383"/>
    </row>
    <row r="42" spans="1:18" ht="72.599999999999994" customHeight="1" x14ac:dyDescent="0.3">
      <c r="A42" s="332" t="s">
        <v>263</v>
      </c>
      <c r="B42" s="360"/>
      <c r="C42" s="361"/>
      <c r="D42" s="334" t="s">
        <v>266</v>
      </c>
      <c r="E42" s="362" t="s">
        <v>321</v>
      </c>
      <c r="F42" s="466" t="s">
        <v>320</v>
      </c>
      <c r="G42" s="477"/>
      <c r="H42" s="467"/>
      <c r="I42" s="363"/>
      <c r="J42" s="398" t="s">
        <v>335</v>
      </c>
      <c r="K42" s="364"/>
      <c r="L42" s="364"/>
      <c r="M42" s="391">
        <v>10000</v>
      </c>
      <c r="N42" s="335"/>
      <c r="O42" s="365" t="s">
        <v>293</v>
      </c>
      <c r="P42" s="466" t="s">
        <v>294</v>
      </c>
      <c r="Q42" s="467"/>
      <c r="R42" s="383"/>
    </row>
    <row r="43" spans="1:18" ht="60.6" customHeight="1" x14ac:dyDescent="0.3">
      <c r="A43" s="366"/>
      <c r="B43" s="333"/>
      <c r="C43" s="367"/>
      <c r="D43" s="334" t="s">
        <v>266</v>
      </c>
      <c r="E43" s="369" t="s">
        <v>323</v>
      </c>
      <c r="F43" s="484" t="s">
        <v>322</v>
      </c>
      <c r="G43" s="485"/>
      <c r="H43" s="486"/>
      <c r="I43" s="363"/>
      <c r="J43" s="398" t="s">
        <v>335</v>
      </c>
      <c r="K43" s="398" t="s">
        <v>335</v>
      </c>
      <c r="L43" s="398" t="s">
        <v>335</v>
      </c>
      <c r="M43" s="391">
        <f>13464+1122+940+1541.63+1121.55+7600</f>
        <v>25789.18</v>
      </c>
      <c r="N43" s="335"/>
      <c r="O43" s="368" t="s">
        <v>293</v>
      </c>
      <c r="P43" s="478" t="s">
        <v>295</v>
      </c>
      <c r="Q43" s="479"/>
      <c r="R43" s="383"/>
    </row>
    <row r="44" spans="1:18" ht="58.2" customHeight="1" x14ac:dyDescent="0.3">
      <c r="A44" s="311"/>
      <c r="B44" s="308"/>
      <c r="C44" s="309"/>
      <c r="D44" s="308" t="s">
        <v>269</v>
      </c>
      <c r="E44" s="371" t="s">
        <v>325</v>
      </c>
      <c r="F44" s="487" t="s">
        <v>324</v>
      </c>
      <c r="G44" s="488"/>
      <c r="H44" s="489"/>
      <c r="I44" s="311"/>
      <c r="J44" s="399" t="s">
        <v>335</v>
      </c>
      <c r="K44" s="399" t="s">
        <v>335</v>
      </c>
      <c r="L44" s="399" t="s">
        <v>335</v>
      </c>
      <c r="M44" s="380">
        <v>77830.7</v>
      </c>
      <c r="N44" s="382"/>
      <c r="O44" s="385" t="s">
        <v>296</v>
      </c>
      <c r="P44" s="480" t="s">
        <v>299</v>
      </c>
      <c r="Q44" s="480"/>
    </row>
    <row r="45" spans="1:18" ht="72.599999999999994" customHeight="1" x14ac:dyDescent="0.3">
      <c r="A45" s="311"/>
      <c r="B45" s="308"/>
      <c r="C45" s="309"/>
      <c r="D45" s="308" t="s">
        <v>269</v>
      </c>
      <c r="E45" s="370" t="s">
        <v>327</v>
      </c>
      <c r="F45" s="487" t="s">
        <v>326</v>
      </c>
      <c r="G45" s="488"/>
      <c r="H45" s="489"/>
      <c r="I45" s="312"/>
      <c r="J45" s="399" t="s">
        <v>335</v>
      </c>
      <c r="K45" s="399" t="s">
        <v>335</v>
      </c>
      <c r="L45" s="310"/>
      <c r="M45" s="380">
        <v>5750</v>
      </c>
      <c r="N45" s="384"/>
      <c r="O45" s="385" t="s">
        <v>297</v>
      </c>
      <c r="P45" s="481" t="s">
        <v>298</v>
      </c>
      <c r="Q45" s="481"/>
      <c r="R45" s="383"/>
    </row>
    <row r="46" spans="1:18" ht="16.2" thickBot="1" x14ac:dyDescent="0.35">
      <c r="A46" s="482" t="s">
        <v>336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388">
        <f>SUM(M30:M45)</f>
        <v>331528.7</v>
      </c>
      <c r="N46" s="313"/>
      <c r="O46" s="330"/>
      <c r="P46" s="331"/>
      <c r="Q46" s="331"/>
    </row>
    <row r="48" spans="1:18" x14ac:dyDescent="0.3">
      <c r="M48" s="52"/>
    </row>
    <row r="49" spans="13:13" x14ac:dyDescent="0.3">
      <c r="M49" s="372"/>
    </row>
  </sheetData>
  <mergeCells count="61">
    <mergeCell ref="P43:Q43"/>
    <mergeCell ref="P44:Q44"/>
    <mergeCell ref="P45:Q45"/>
    <mergeCell ref="A46:L46"/>
    <mergeCell ref="F43:H43"/>
    <mergeCell ref="F44:H44"/>
    <mergeCell ref="F45:H45"/>
    <mergeCell ref="C21:E21"/>
    <mergeCell ref="J21:L21"/>
    <mergeCell ref="C23:H23"/>
    <mergeCell ref="A25:I25"/>
    <mergeCell ref="P42:Q42"/>
    <mergeCell ref="F34:H34"/>
    <mergeCell ref="F35:H35"/>
    <mergeCell ref="F36:H36"/>
    <mergeCell ref="F37:H37"/>
    <mergeCell ref="F38:H38"/>
    <mergeCell ref="F39:H39"/>
    <mergeCell ref="B30:C30"/>
    <mergeCell ref="B31:C31"/>
    <mergeCell ref="F40:H40"/>
    <mergeCell ref="F41:H41"/>
    <mergeCell ref="F42:H42"/>
    <mergeCell ref="F30:H30"/>
    <mergeCell ref="F31:H31"/>
    <mergeCell ref="I28:I29"/>
    <mergeCell ref="J28:L28"/>
    <mergeCell ref="M28:M29"/>
    <mergeCell ref="P40:Q40"/>
    <mergeCell ref="P41:Q41"/>
    <mergeCell ref="P30:Q30"/>
    <mergeCell ref="P31:Q31"/>
    <mergeCell ref="P34:Q34"/>
    <mergeCell ref="P35:Q35"/>
    <mergeCell ref="P36:Q36"/>
    <mergeCell ref="P32:Q32"/>
    <mergeCell ref="P33:Q33"/>
    <mergeCell ref="P37:Q37"/>
    <mergeCell ref="P38:Q38"/>
    <mergeCell ref="P39:Q39"/>
    <mergeCell ref="A27:Q27"/>
    <mergeCell ref="A28:A29"/>
    <mergeCell ref="B28:C29"/>
    <mergeCell ref="D28:D29"/>
    <mergeCell ref="E28:E29"/>
    <mergeCell ref="F28:H29"/>
    <mergeCell ref="N28:N29"/>
    <mergeCell ref="O28:Q29"/>
    <mergeCell ref="C19:E19"/>
    <mergeCell ref="J19:L19"/>
    <mergeCell ref="A1:Q1"/>
    <mergeCell ref="A2:Q2"/>
    <mergeCell ref="E4:F4"/>
    <mergeCell ref="K4:L4"/>
    <mergeCell ref="C5:E6"/>
    <mergeCell ref="A12:Q12"/>
    <mergeCell ref="C15:E15"/>
    <mergeCell ref="J15:L15"/>
    <mergeCell ref="C17:E17"/>
    <mergeCell ref="J17:L17"/>
    <mergeCell ref="C8:F9"/>
  </mergeCells>
  <conditionalFormatting sqref="B39:B40">
    <cfRule type="expression" dxfId="7" priority="7">
      <formula>#REF!&lt;&gt;""</formula>
    </cfRule>
  </conditionalFormatting>
  <conditionalFormatting sqref="E45">
    <cfRule type="expression" dxfId="6" priority="9">
      <formula>#REF!&lt;&gt;""</formula>
    </cfRule>
  </conditionalFormatting>
  <conditionalFormatting sqref="E39:F40">
    <cfRule type="expression" dxfId="5" priority="6">
      <formula>#REF!&lt;&gt;""</formula>
    </cfRule>
  </conditionalFormatting>
  <conditionalFormatting sqref="F34">
    <cfRule type="expression" dxfId="4" priority="14">
      <formula>#REF!&lt;&gt;""</formula>
    </cfRule>
  </conditionalFormatting>
  <conditionalFormatting sqref="F43:F44">
    <cfRule type="expression" dxfId="3" priority="11">
      <formula>#REF!&lt;&gt;""</formula>
    </cfRule>
  </conditionalFormatting>
  <conditionalFormatting sqref="O35 P43 O44">
    <cfRule type="expression" dxfId="2" priority="19">
      <formula>#REF!&lt;&gt;""</formula>
    </cfRule>
  </conditionalFormatting>
  <conditionalFormatting sqref="O45:P45">
    <cfRule type="expression" dxfId="1" priority="15">
      <formula>#REF!&lt;&gt;""</formula>
    </cfRule>
  </conditionalFormatting>
  <conditionalFormatting sqref="P34:P36">
    <cfRule type="expression" dxfId="0" priority="17">
      <formula>#REF!&lt;&gt;""</formula>
    </cfRule>
  </conditionalFormatting>
  <pageMargins left="0.7" right="0.7" top="0.3" bottom="0.32" header="0.3" footer="0.3"/>
  <pageSetup paperSize="9" scale="80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AAC1-D7A1-4C59-8D40-1A237A658E54}">
  <dimension ref="C2:H44"/>
  <sheetViews>
    <sheetView workbookViewId="0">
      <selection activeCell="H6" sqref="H6"/>
    </sheetView>
  </sheetViews>
  <sheetFormatPr baseColWidth="10" defaultRowHeight="14.4" x14ac:dyDescent="0.3"/>
  <cols>
    <col min="3" max="3" width="8.33203125" customWidth="1"/>
    <col min="4" max="4" width="32.33203125" customWidth="1"/>
    <col min="5" max="5" width="26.5546875" customWidth="1"/>
    <col min="6" max="6" width="25.6640625" customWidth="1"/>
    <col min="7" max="7" width="30.6640625" customWidth="1"/>
    <col min="8" max="8" width="20.88671875" customWidth="1"/>
  </cols>
  <sheetData>
    <row r="2" spans="3:8" ht="15.6" x14ac:dyDescent="0.3">
      <c r="C2" s="47" t="s">
        <v>117</v>
      </c>
      <c r="D2" s="46"/>
      <c r="E2" s="46"/>
      <c r="F2" s="45"/>
      <c r="G2" s="41"/>
      <c r="H2" s="41"/>
    </row>
    <row r="3" spans="3:8" ht="15.6" x14ac:dyDescent="0.3">
      <c r="C3" s="43"/>
      <c r="D3" s="44"/>
      <c r="E3" s="44"/>
      <c r="F3" s="43"/>
      <c r="G3" s="42"/>
      <c r="H3" s="42"/>
    </row>
    <row r="4" spans="3:8" ht="31.2" x14ac:dyDescent="0.3">
      <c r="C4" s="42" t="s">
        <v>116</v>
      </c>
      <c r="D4" s="490" t="s">
        <v>115</v>
      </c>
      <c r="E4" s="490"/>
      <c r="F4" s="51" t="s">
        <v>114</v>
      </c>
      <c r="G4" s="42" t="s">
        <v>113</v>
      </c>
      <c r="H4" s="42" t="s">
        <v>112</v>
      </c>
    </row>
    <row r="5" spans="3:8" ht="15.6" x14ac:dyDescent="0.3">
      <c r="C5" s="42"/>
      <c r="D5" s="42" t="s">
        <v>118</v>
      </c>
      <c r="E5" s="42" t="s">
        <v>119</v>
      </c>
      <c r="F5" s="51"/>
      <c r="G5" s="42"/>
      <c r="H5" s="42"/>
    </row>
    <row r="6" spans="3:8" ht="15.6" x14ac:dyDescent="0.3">
      <c r="C6" s="41">
        <v>1</v>
      </c>
      <c r="D6" s="48"/>
      <c r="E6" s="48"/>
      <c r="F6" s="41" t="s">
        <v>77</v>
      </c>
      <c r="G6" s="49" t="s">
        <v>111</v>
      </c>
      <c r="H6" s="41">
        <v>907047369</v>
      </c>
    </row>
    <row r="7" spans="3:8" ht="15.6" x14ac:dyDescent="0.3">
      <c r="C7" s="41">
        <v>2</v>
      </c>
      <c r="D7" s="103" t="s">
        <v>125</v>
      </c>
      <c r="E7" s="103"/>
      <c r="F7" s="491" t="s">
        <v>109</v>
      </c>
      <c r="G7" s="491" t="s">
        <v>110</v>
      </c>
      <c r="H7" s="104"/>
    </row>
    <row r="8" spans="3:8" ht="15.6" x14ac:dyDescent="0.3">
      <c r="C8" s="41"/>
      <c r="D8" s="103" t="s">
        <v>124</v>
      </c>
      <c r="E8" s="103"/>
      <c r="F8" s="491"/>
      <c r="G8" s="491"/>
      <c r="H8" s="104"/>
    </row>
    <row r="9" spans="3:8" ht="15.6" x14ac:dyDescent="0.3">
      <c r="C9" s="41">
        <v>3</v>
      </c>
      <c r="D9" s="103" t="s">
        <v>123</v>
      </c>
      <c r="E9" s="103"/>
      <c r="F9" s="491" t="s">
        <v>109</v>
      </c>
      <c r="G9" s="491" t="s">
        <v>108</v>
      </c>
      <c r="H9" s="104"/>
    </row>
    <row r="10" spans="3:8" ht="15.6" x14ac:dyDescent="0.3">
      <c r="C10" s="41"/>
      <c r="D10" s="103" t="s">
        <v>124</v>
      </c>
      <c r="E10" s="103"/>
      <c r="F10" s="491"/>
      <c r="G10" s="491"/>
      <c r="H10" s="104"/>
    </row>
    <row r="11" spans="3:8" ht="31.2" x14ac:dyDescent="0.3">
      <c r="C11" s="41">
        <v>4</v>
      </c>
      <c r="D11" s="155" t="s">
        <v>204</v>
      </c>
      <c r="E11" s="155"/>
      <c r="F11" s="156" t="s">
        <v>107</v>
      </c>
      <c r="G11" s="157" t="s">
        <v>106</v>
      </c>
      <c r="H11" s="156">
        <v>924703309</v>
      </c>
    </row>
    <row r="12" spans="3:8" ht="31.2" x14ac:dyDescent="0.3">
      <c r="C12" s="41"/>
      <c r="D12" s="50" t="s">
        <v>126</v>
      </c>
      <c r="E12" s="50"/>
      <c r="F12" s="41" t="s">
        <v>107</v>
      </c>
      <c r="G12" s="48" t="s">
        <v>106</v>
      </c>
      <c r="H12" s="41"/>
    </row>
    <row r="13" spans="3:8" ht="31.2" x14ac:dyDescent="0.3">
      <c r="C13" s="112">
        <v>5</v>
      </c>
      <c r="D13" s="113" t="s">
        <v>121</v>
      </c>
      <c r="E13" s="113" t="s">
        <v>120</v>
      </c>
      <c r="F13" s="112" t="s">
        <v>104</v>
      </c>
      <c r="G13" s="112" t="s">
        <v>105</v>
      </c>
      <c r="H13" s="112">
        <v>1400257000</v>
      </c>
    </row>
    <row r="14" spans="3:8" ht="15.6" x14ac:dyDescent="0.3">
      <c r="C14" s="41">
        <v>6</v>
      </c>
      <c r="D14" s="164" t="s">
        <v>127</v>
      </c>
      <c r="E14" s="164" t="s">
        <v>122</v>
      </c>
      <c r="F14" s="165" t="s">
        <v>104</v>
      </c>
      <c r="G14" s="165" t="s">
        <v>103</v>
      </c>
      <c r="H14" s="165">
        <v>912392438</v>
      </c>
    </row>
    <row r="15" spans="3:8" ht="15.6" x14ac:dyDescent="0.3">
      <c r="C15" s="41"/>
      <c r="D15" s="50" t="s">
        <v>128</v>
      </c>
      <c r="E15" s="50"/>
      <c r="F15" s="41" t="s">
        <v>99</v>
      </c>
      <c r="G15" s="41" t="s">
        <v>103</v>
      </c>
      <c r="H15" s="41">
        <v>912392439</v>
      </c>
    </row>
    <row r="16" spans="3:8" ht="31.2" x14ac:dyDescent="0.3">
      <c r="C16" s="41"/>
      <c r="D16" s="87" t="s">
        <v>64</v>
      </c>
      <c r="E16" s="87" t="s">
        <v>206</v>
      </c>
      <c r="F16" s="88" t="s">
        <v>99</v>
      </c>
      <c r="G16" s="88" t="s">
        <v>103</v>
      </c>
      <c r="H16" s="88">
        <v>912392440</v>
      </c>
    </row>
    <row r="17" spans="3:8" ht="15.6" x14ac:dyDescent="0.3">
      <c r="C17" s="41"/>
      <c r="D17" s="50" t="s">
        <v>205</v>
      </c>
      <c r="E17" s="50" t="s">
        <v>130</v>
      </c>
      <c r="F17" s="41" t="s">
        <v>99</v>
      </c>
      <c r="G17" s="41" t="s">
        <v>98</v>
      </c>
      <c r="H17" s="41">
        <v>908625031</v>
      </c>
    </row>
    <row r="18" spans="3:8" ht="62.4" x14ac:dyDescent="0.3">
      <c r="C18" s="41">
        <v>12</v>
      </c>
      <c r="E18" s="50" t="s">
        <v>92</v>
      </c>
      <c r="F18" s="41" t="s">
        <v>91</v>
      </c>
      <c r="G18" s="41" t="s">
        <v>90</v>
      </c>
      <c r="H18" s="41">
        <v>901675729</v>
      </c>
    </row>
    <row r="19" spans="3:8" ht="31.2" x14ac:dyDescent="0.3">
      <c r="C19" s="112">
        <v>10</v>
      </c>
      <c r="D19" s="113" t="s">
        <v>97</v>
      </c>
      <c r="E19" s="113"/>
      <c r="F19" s="112" t="s">
        <v>96</v>
      </c>
      <c r="G19" s="112" t="s">
        <v>95</v>
      </c>
      <c r="H19" s="112">
        <v>908525595</v>
      </c>
    </row>
    <row r="20" spans="3:8" ht="68.400000000000006" customHeight="1" x14ac:dyDescent="0.3">
      <c r="C20" s="112">
        <v>7</v>
      </c>
      <c r="D20" s="113" t="s">
        <v>129</v>
      </c>
      <c r="E20" s="113"/>
      <c r="F20" s="112" t="s">
        <v>94</v>
      </c>
      <c r="G20" s="112" t="s">
        <v>102</v>
      </c>
      <c r="H20" s="112">
        <v>912028156</v>
      </c>
    </row>
    <row r="21" spans="3:8" ht="61.95" customHeight="1" x14ac:dyDescent="0.3">
      <c r="C21" s="112">
        <v>11</v>
      </c>
      <c r="D21" s="113" t="s">
        <v>132</v>
      </c>
      <c r="E21" s="113"/>
      <c r="F21" s="112" t="s">
        <v>94</v>
      </c>
      <c r="G21" s="112" t="s">
        <v>93</v>
      </c>
      <c r="H21" s="112">
        <v>907748628</v>
      </c>
    </row>
    <row r="22" spans="3:8" ht="42" customHeight="1" x14ac:dyDescent="0.3">
      <c r="C22" s="41"/>
      <c r="D22" s="87" t="s">
        <v>133</v>
      </c>
      <c r="E22" s="87"/>
      <c r="F22" s="88" t="s">
        <v>94</v>
      </c>
      <c r="G22" s="88" t="s">
        <v>93</v>
      </c>
      <c r="H22" s="88">
        <v>907748629</v>
      </c>
    </row>
    <row r="23" spans="3:8" ht="38.4" customHeight="1" x14ac:dyDescent="0.3">
      <c r="C23" s="41"/>
      <c r="D23" s="103" t="s">
        <v>134</v>
      </c>
      <c r="E23" s="103"/>
      <c r="F23" s="104" t="s">
        <v>101</v>
      </c>
      <c r="G23" s="104" t="s">
        <v>100</v>
      </c>
      <c r="H23" s="104">
        <v>909456873</v>
      </c>
    </row>
    <row r="24" spans="3:8" ht="44.4" customHeight="1" x14ac:dyDescent="0.3">
      <c r="C24" s="41"/>
      <c r="D24" s="50" t="s">
        <v>136</v>
      </c>
      <c r="E24" s="50"/>
      <c r="F24" s="41" t="s">
        <v>101</v>
      </c>
      <c r="G24" s="41" t="s">
        <v>100</v>
      </c>
      <c r="H24" s="41">
        <v>909456874</v>
      </c>
    </row>
    <row r="25" spans="3:8" ht="15.6" x14ac:dyDescent="0.3">
      <c r="C25" s="41">
        <v>8</v>
      </c>
      <c r="D25" s="87" t="s">
        <v>135</v>
      </c>
      <c r="E25" s="87"/>
      <c r="F25" s="88" t="s">
        <v>101</v>
      </c>
      <c r="G25" s="88" t="s">
        <v>100</v>
      </c>
      <c r="H25" s="88">
        <v>909456873</v>
      </c>
    </row>
    <row r="26" spans="3:8" ht="31.2" x14ac:dyDescent="0.3">
      <c r="C26" s="41">
        <v>14</v>
      </c>
      <c r="D26" s="87" t="s">
        <v>86</v>
      </c>
      <c r="E26" s="87"/>
      <c r="F26" s="88" t="s">
        <v>85</v>
      </c>
      <c r="G26" s="88" t="s">
        <v>84</v>
      </c>
      <c r="H26" s="88">
        <v>916602568</v>
      </c>
    </row>
    <row r="27" spans="3:8" ht="15.6" x14ac:dyDescent="0.3">
      <c r="C27" s="41">
        <v>18</v>
      </c>
      <c r="D27" s="87" t="s">
        <v>78</v>
      </c>
      <c r="E27" s="87"/>
      <c r="F27" s="88" t="s">
        <v>77</v>
      </c>
      <c r="G27" s="88" t="s">
        <v>76</v>
      </c>
      <c r="H27" s="88">
        <v>916600455</v>
      </c>
    </row>
    <row r="28" spans="3:8" ht="15.6" x14ac:dyDescent="0.3">
      <c r="D28" s="113" t="s">
        <v>138</v>
      </c>
      <c r="E28" s="113" t="s">
        <v>137</v>
      </c>
      <c r="F28" s="112" t="s">
        <v>74</v>
      </c>
      <c r="G28" s="112" t="s">
        <v>75</v>
      </c>
      <c r="H28" s="112">
        <v>928844505</v>
      </c>
    </row>
    <row r="29" spans="3:8" ht="15.6" x14ac:dyDescent="0.3">
      <c r="C29" s="41">
        <v>20</v>
      </c>
      <c r="E29" s="50" t="s">
        <v>189</v>
      </c>
      <c r="F29" s="41" t="s">
        <v>74</v>
      </c>
      <c r="G29" s="41" t="s">
        <v>73</v>
      </c>
      <c r="H29" s="41">
        <v>922945308</v>
      </c>
    </row>
    <row r="30" spans="3:8" ht="15.6" x14ac:dyDescent="0.3">
      <c r="C30" s="41"/>
      <c r="D30" s="87" t="s">
        <v>182</v>
      </c>
      <c r="E30" s="87"/>
      <c r="F30" s="88" t="s">
        <v>74</v>
      </c>
      <c r="G30" s="88" t="s">
        <v>73</v>
      </c>
      <c r="H30" s="88">
        <v>922945309</v>
      </c>
    </row>
    <row r="31" spans="3:8" ht="15.6" x14ac:dyDescent="0.3">
      <c r="C31" s="41">
        <v>13</v>
      </c>
      <c r="E31" s="49" t="s">
        <v>89</v>
      </c>
      <c r="F31" s="41" t="s">
        <v>88</v>
      </c>
      <c r="G31" s="41" t="s">
        <v>87</v>
      </c>
      <c r="H31" s="41">
        <v>911639292</v>
      </c>
    </row>
    <row r="32" spans="3:8" ht="15.6" x14ac:dyDescent="0.3">
      <c r="C32" s="41">
        <v>21</v>
      </c>
      <c r="D32" s="113" t="s">
        <v>140</v>
      </c>
      <c r="E32" s="114" t="s">
        <v>139</v>
      </c>
      <c r="F32" s="112" t="s">
        <v>71</v>
      </c>
      <c r="G32" s="112" t="s">
        <v>72</v>
      </c>
      <c r="H32" s="112">
        <v>921336285</v>
      </c>
    </row>
    <row r="33" spans="3:8" ht="15.6" x14ac:dyDescent="0.3">
      <c r="E33" s="52" t="s">
        <v>141</v>
      </c>
      <c r="F33" s="41" t="s">
        <v>142</v>
      </c>
      <c r="G33" s="41" t="s">
        <v>72</v>
      </c>
      <c r="H33" s="41">
        <v>921336286</v>
      </c>
    </row>
    <row r="34" spans="3:8" ht="15.6" x14ac:dyDescent="0.3">
      <c r="C34" s="41">
        <v>22</v>
      </c>
      <c r="D34" s="113" t="s">
        <v>144</v>
      </c>
      <c r="E34" s="113" t="s">
        <v>139</v>
      </c>
      <c r="F34" s="112" t="s">
        <v>71</v>
      </c>
      <c r="G34" s="112" t="s">
        <v>70</v>
      </c>
      <c r="H34" s="112">
        <v>913672309</v>
      </c>
    </row>
    <row r="35" spans="3:8" ht="15.6" x14ac:dyDescent="0.3">
      <c r="E35" s="52" t="s">
        <v>143</v>
      </c>
      <c r="F35" s="41" t="s">
        <v>142</v>
      </c>
      <c r="G35" s="41" t="s">
        <v>70</v>
      </c>
      <c r="H35" s="41">
        <v>913672310</v>
      </c>
    </row>
    <row r="36" spans="3:8" ht="15.6" x14ac:dyDescent="0.3">
      <c r="D36" s="168" t="s">
        <v>145</v>
      </c>
      <c r="E36" s="168"/>
      <c r="F36" s="165" t="s">
        <v>69</v>
      </c>
      <c r="G36" s="165" t="s">
        <v>68</v>
      </c>
      <c r="H36" s="168"/>
    </row>
    <row r="37" spans="3:8" ht="15.6" x14ac:dyDescent="0.3">
      <c r="D37" s="168" t="s">
        <v>146</v>
      </c>
      <c r="E37" s="168"/>
      <c r="F37" s="165" t="s">
        <v>107</v>
      </c>
      <c r="G37" s="165" t="s">
        <v>68</v>
      </c>
      <c r="H37" s="168"/>
    </row>
    <row r="38" spans="3:8" ht="28.8" x14ac:dyDescent="0.3">
      <c r="D38" s="159" t="s">
        <v>147</v>
      </c>
      <c r="E38" s="160"/>
      <c r="F38" s="156" t="s">
        <v>148</v>
      </c>
      <c r="G38" s="156" t="s">
        <v>68</v>
      </c>
      <c r="H38" s="160"/>
    </row>
    <row r="39" spans="3:8" ht="31.2" x14ac:dyDescent="0.3">
      <c r="C39" s="41">
        <v>24</v>
      </c>
      <c r="D39" s="113" t="s">
        <v>121</v>
      </c>
      <c r="E39" s="113" t="s">
        <v>120</v>
      </c>
      <c r="F39" s="112" t="s">
        <v>66</v>
      </c>
      <c r="G39" s="112" t="s">
        <v>67</v>
      </c>
      <c r="H39" s="112">
        <v>958194862</v>
      </c>
    </row>
    <row r="40" spans="3:8" ht="15.6" x14ac:dyDescent="0.3">
      <c r="C40" s="41">
        <v>25</v>
      </c>
      <c r="D40" s="129" t="s">
        <v>121</v>
      </c>
      <c r="E40" s="130" t="s">
        <v>137</v>
      </c>
      <c r="F40" s="131" t="s">
        <v>66</v>
      </c>
      <c r="G40" s="131" t="s">
        <v>65</v>
      </c>
      <c r="H40" s="131">
        <v>917682940</v>
      </c>
    </row>
    <row r="41" spans="3:8" ht="15.6" x14ac:dyDescent="0.3">
      <c r="C41" s="41">
        <v>26</v>
      </c>
      <c r="D41" s="50" t="s">
        <v>64</v>
      </c>
      <c r="E41" s="50"/>
      <c r="F41" s="41" t="s">
        <v>63</v>
      </c>
      <c r="G41" s="41" t="s">
        <v>62</v>
      </c>
      <c r="H41" s="41">
        <v>928535376</v>
      </c>
    </row>
    <row r="42" spans="3:8" ht="15.6" x14ac:dyDescent="0.3">
      <c r="C42" s="41">
        <v>15</v>
      </c>
      <c r="D42" s="50" t="s">
        <v>81</v>
      </c>
      <c r="E42" s="50"/>
      <c r="F42" s="41" t="s">
        <v>80</v>
      </c>
      <c r="G42" s="41" t="s">
        <v>83</v>
      </c>
      <c r="H42" s="41"/>
    </row>
    <row r="43" spans="3:8" ht="15.6" x14ac:dyDescent="0.3">
      <c r="C43" s="41">
        <v>16</v>
      </c>
      <c r="D43" s="50" t="s">
        <v>81</v>
      </c>
      <c r="E43" s="50"/>
      <c r="F43" s="41" t="s">
        <v>80</v>
      </c>
      <c r="G43" s="41" t="s">
        <v>82</v>
      </c>
      <c r="H43" s="41"/>
    </row>
    <row r="44" spans="3:8" ht="15.6" x14ac:dyDescent="0.3">
      <c r="C44" s="41">
        <v>17</v>
      </c>
      <c r="D44" s="50" t="s">
        <v>81</v>
      </c>
      <c r="E44" s="50"/>
      <c r="F44" s="41" t="s">
        <v>80</v>
      </c>
      <c r="G44" s="41" t="s">
        <v>79</v>
      </c>
      <c r="H44" s="41"/>
    </row>
  </sheetData>
  <mergeCells count="5">
    <mergeCell ref="D4:E4"/>
    <mergeCell ref="F7:F8"/>
    <mergeCell ref="G7:G8"/>
    <mergeCell ref="F9:F10"/>
    <mergeCell ref="G9:G10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FF09-FBB3-48B6-A724-4A287D16BFCA}">
  <dimension ref="A1:J17"/>
  <sheetViews>
    <sheetView topLeftCell="B4" zoomScale="110" zoomScaleNormal="110" workbookViewId="0">
      <selection activeCell="K7" sqref="K7"/>
    </sheetView>
  </sheetViews>
  <sheetFormatPr baseColWidth="10" defaultRowHeight="14.4" x14ac:dyDescent="0.3"/>
  <cols>
    <col min="1" max="1" width="24.44140625" customWidth="1"/>
    <col min="2" max="2" width="18.44140625" customWidth="1"/>
    <col min="3" max="3" width="20.109375" customWidth="1"/>
    <col min="4" max="4" width="23.5546875" customWidth="1"/>
    <col min="5" max="5" width="35" customWidth="1"/>
  </cols>
  <sheetData>
    <row r="1" spans="1:10" ht="45" customHeight="1" thickBot="1" x14ac:dyDescent="0.35">
      <c r="A1" s="512" t="s">
        <v>272</v>
      </c>
      <c r="B1" s="513"/>
      <c r="C1" s="514" t="s">
        <v>150</v>
      </c>
      <c r="D1" s="515"/>
      <c r="E1" s="516" t="s">
        <v>151</v>
      </c>
      <c r="F1" s="495" t="s">
        <v>152</v>
      </c>
      <c r="G1" s="498" t="s">
        <v>153</v>
      </c>
      <c r="H1" s="498"/>
      <c r="I1" s="498"/>
      <c r="J1" s="499"/>
    </row>
    <row r="2" spans="1:10" x14ac:dyDescent="0.3">
      <c r="A2" s="502" t="s">
        <v>47</v>
      </c>
      <c r="B2" s="504" t="s">
        <v>22</v>
      </c>
      <c r="C2" s="506" t="s">
        <v>154</v>
      </c>
      <c r="D2" s="506"/>
      <c r="E2" s="517"/>
      <c r="F2" s="496"/>
      <c r="G2" s="500"/>
      <c r="H2" s="500"/>
      <c r="I2" s="500"/>
      <c r="J2" s="501"/>
    </row>
    <row r="3" spans="1:10" ht="48.6" customHeight="1" thickBot="1" x14ac:dyDescent="0.35">
      <c r="A3" s="503"/>
      <c r="B3" s="505"/>
      <c r="C3" s="506"/>
      <c r="D3" s="506"/>
      <c r="E3" s="517"/>
      <c r="F3" s="496"/>
      <c r="G3" s="507" t="s">
        <v>155</v>
      </c>
      <c r="H3" s="507"/>
      <c r="I3" s="507"/>
      <c r="J3" s="508"/>
    </row>
    <row r="4" spans="1:10" ht="31.8" thickBot="1" x14ac:dyDescent="0.35">
      <c r="A4" s="53" t="s">
        <v>40</v>
      </c>
      <c r="B4" s="54" t="s">
        <v>45</v>
      </c>
      <c r="C4" s="55" t="s">
        <v>161</v>
      </c>
      <c r="D4" s="56" t="s">
        <v>156</v>
      </c>
      <c r="E4" s="518"/>
      <c r="F4" s="497"/>
      <c r="G4" s="96" t="s">
        <v>157</v>
      </c>
      <c r="H4" s="96" t="s">
        <v>158</v>
      </c>
      <c r="I4" s="96" t="s">
        <v>159</v>
      </c>
      <c r="J4" s="97" t="s">
        <v>160</v>
      </c>
    </row>
    <row r="5" spans="1:10" ht="76.95" customHeight="1" x14ac:dyDescent="0.3">
      <c r="A5" s="510" t="s">
        <v>0</v>
      </c>
      <c r="B5" s="511">
        <v>13198.66</v>
      </c>
      <c r="C5" s="94"/>
      <c r="D5" s="94"/>
      <c r="E5" s="199" t="s">
        <v>178</v>
      </c>
      <c r="F5" s="169">
        <v>10000</v>
      </c>
      <c r="G5" s="320"/>
      <c r="H5" s="95"/>
      <c r="I5" s="95"/>
      <c r="J5" s="98"/>
    </row>
    <row r="6" spans="1:10" ht="63" customHeight="1" x14ac:dyDescent="0.3">
      <c r="A6" s="510"/>
      <c r="B6" s="511"/>
      <c r="C6" s="89"/>
      <c r="D6" s="89"/>
      <c r="E6" s="200" t="s">
        <v>179</v>
      </c>
      <c r="F6" s="169">
        <v>20000</v>
      </c>
      <c r="G6" s="321"/>
      <c r="H6" s="12"/>
      <c r="I6" s="12"/>
      <c r="J6" s="99"/>
    </row>
    <row r="7" spans="1:10" ht="14.4" customHeight="1" x14ac:dyDescent="0.3">
      <c r="A7" s="510"/>
      <c r="B7" s="511"/>
      <c r="C7" s="318" t="s">
        <v>131</v>
      </c>
      <c r="D7" s="90" t="s">
        <v>64</v>
      </c>
      <c r="E7" s="509" t="s">
        <v>180</v>
      </c>
      <c r="F7" s="492">
        <v>20000</v>
      </c>
      <c r="G7" s="519">
        <v>5000</v>
      </c>
      <c r="H7" s="12"/>
      <c r="I7" s="12"/>
      <c r="J7" s="99"/>
    </row>
    <row r="8" spans="1:10" ht="26.4" customHeight="1" x14ac:dyDescent="0.3">
      <c r="A8" s="510"/>
      <c r="B8" s="511"/>
      <c r="C8" s="319" t="s">
        <v>94</v>
      </c>
      <c r="D8" s="91" t="s">
        <v>133</v>
      </c>
      <c r="E8" s="509"/>
      <c r="F8" s="493"/>
      <c r="G8" s="520"/>
      <c r="H8" s="12"/>
      <c r="I8" s="12"/>
      <c r="J8" s="99"/>
    </row>
    <row r="9" spans="1:10" ht="16.2" customHeight="1" x14ac:dyDescent="0.3">
      <c r="A9" s="510"/>
      <c r="B9" s="511"/>
      <c r="C9" s="91" t="s">
        <v>101</v>
      </c>
      <c r="D9" s="92" t="s">
        <v>181</v>
      </c>
      <c r="E9" s="509"/>
      <c r="F9" s="493"/>
      <c r="G9" s="520"/>
      <c r="H9" s="12"/>
      <c r="I9" s="12"/>
      <c r="J9" s="99"/>
    </row>
    <row r="10" spans="1:10" ht="22.95" customHeight="1" x14ac:dyDescent="0.3">
      <c r="A10" s="510"/>
      <c r="B10" s="511"/>
      <c r="C10" s="93" t="s">
        <v>85</v>
      </c>
      <c r="D10" s="92" t="s">
        <v>86</v>
      </c>
      <c r="E10" s="509"/>
      <c r="F10" s="493"/>
      <c r="G10" s="520"/>
      <c r="H10" s="12"/>
      <c r="I10" s="12"/>
      <c r="J10" s="99"/>
    </row>
    <row r="11" spans="1:10" ht="17.399999999999999" customHeight="1" x14ac:dyDescent="0.3">
      <c r="A11" s="510"/>
      <c r="B11" s="511"/>
      <c r="C11" s="93" t="s">
        <v>77</v>
      </c>
      <c r="D11" s="92" t="s">
        <v>78</v>
      </c>
      <c r="E11" s="509"/>
      <c r="F11" s="493"/>
      <c r="G11" s="520"/>
      <c r="H11" s="12"/>
      <c r="I11" s="12"/>
      <c r="J11" s="99"/>
    </row>
    <row r="12" spans="1:10" x14ac:dyDescent="0.3">
      <c r="A12" s="510"/>
      <c r="B12" s="511"/>
      <c r="C12" s="93" t="s">
        <v>74</v>
      </c>
      <c r="D12" s="92" t="s">
        <v>182</v>
      </c>
      <c r="E12" s="509"/>
      <c r="F12" s="493"/>
      <c r="G12" s="520"/>
      <c r="H12" s="12"/>
      <c r="I12" s="12"/>
      <c r="J12" s="99"/>
    </row>
    <row r="13" spans="1:10" x14ac:dyDescent="0.3">
      <c r="A13" s="510"/>
      <c r="B13" s="511"/>
      <c r="C13" s="93" t="s">
        <v>273</v>
      </c>
      <c r="D13" s="92" t="s">
        <v>64</v>
      </c>
      <c r="E13" s="509"/>
      <c r="F13" s="494"/>
      <c r="G13" s="521"/>
      <c r="H13" s="12"/>
      <c r="I13" s="12"/>
      <c r="J13" s="99"/>
    </row>
    <row r="14" spans="1:10" ht="77.400000000000006" customHeight="1" x14ac:dyDescent="0.3">
      <c r="A14" s="510"/>
      <c r="B14" s="511"/>
      <c r="C14" s="108"/>
      <c r="D14" s="108"/>
      <c r="E14" s="201" t="s">
        <v>274</v>
      </c>
      <c r="F14" s="158">
        <v>15000</v>
      </c>
      <c r="G14" s="272">
        <v>6500</v>
      </c>
      <c r="H14" s="108"/>
      <c r="I14" s="108"/>
      <c r="J14" s="124"/>
    </row>
    <row r="15" spans="1:10" x14ac:dyDescent="0.3">
      <c r="A15" s="12"/>
      <c r="B15" s="12"/>
      <c r="C15" s="12"/>
      <c r="D15" s="12"/>
      <c r="E15" s="12"/>
      <c r="F15" s="170">
        <f>SUM(F5:F14)</f>
        <v>65000</v>
      </c>
      <c r="G15" s="322">
        <f>SUM(G5:G14)</f>
        <v>11500</v>
      </c>
      <c r="H15" s="12"/>
      <c r="I15" s="12"/>
      <c r="J15" s="12"/>
    </row>
    <row r="17" spans="7:7" x14ac:dyDescent="0.3">
      <c r="G17" s="17">
        <f>B5-G15</f>
        <v>1698.6599999999999</v>
      </c>
    </row>
  </sheetData>
  <mergeCells count="14">
    <mergeCell ref="F7:F13"/>
    <mergeCell ref="F1:F4"/>
    <mergeCell ref="G1:J2"/>
    <mergeCell ref="A2:A3"/>
    <mergeCell ref="B2:B3"/>
    <mergeCell ref="C2:D3"/>
    <mergeCell ref="G3:J3"/>
    <mergeCell ref="E7:E13"/>
    <mergeCell ref="A5:A14"/>
    <mergeCell ref="B5:B14"/>
    <mergeCell ref="A1:B1"/>
    <mergeCell ref="C1:D1"/>
    <mergeCell ref="E1:E4"/>
    <mergeCell ref="G7:G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8DE5-1EAB-4165-A0B0-125C8DCFE048}">
  <dimension ref="A1:J18"/>
  <sheetViews>
    <sheetView topLeftCell="A6" workbookViewId="0">
      <selection activeCell="A8" sqref="A8:A10"/>
    </sheetView>
  </sheetViews>
  <sheetFormatPr baseColWidth="10" defaultRowHeight="14.4" x14ac:dyDescent="0.3"/>
  <cols>
    <col min="1" max="1" width="19.6640625" customWidth="1"/>
    <col min="2" max="2" width="11.109375" customWidth="1"/>
    <col min="3" max="3" width="19.5546875" customWidth="1"/>
    <col min="4" max="4" width="18.6640625" customWidth="1"/>
    <col min="5" max="5" width="32.109375" customWidth="1"/>
    <col min="6" max="6" width="12.44140625" customWidth="1"/>
  </cols>
  <sheetData>
    <row r="1" spans="1:10" ht="52.95" customHeight="1" thickBot="1" x14ac:dyDescent="0.35">
      <c r="A1" s="528" t="s">
        <v>149</v>
      </c>
      <c r="B1" s="529"/>
      <c r="C1" s="530" t="s">
        <v>150</v>
      </c>
      <c r="D1" s="531"/>
      <c r="E1" s="532" t="s">
        <v>151</v>
      </c>
      <c r="F1" s="534" t="s">
        <v>152</v>
      </c>
      <c r="G1" s="536" t="s">
        <v>153</v>
      </c>
      <c r="H1" s="536"/>
      <c r="I1" s="536"/>
      <c r="J1" s="537"/>
    </row>
    <row r="2" spans="1:10" x14ac:dyDescent="0.3">
      <c r="A2" s="540" t="s">
        <v>47</v>
      </c>
      <c r="B2" s="542" t="s">
        <v>22</v>
      </c>
      <c r="C2" s="535" t="s">
        <v>154</v>
      </c>
      <c r="D2" s="535"/>
      <c r="E2" s="533"/>
      <c r="F2" s="535"/>
      <c r="G2" s="538"/>
      <c r="H2" s="538"/>
      <c r="I2" s="538"/>
      <c r="J2" s="539"/>
    </row>
    <row r="3" spans="1:10" ht="15" thickBot="1" x14ac:dyDescent="0.35">
      <c r="A3" s="541"/>
      <c r="B3" s="543"/>
      <c r="C3" s="535"/>
      <c r="D3" s="535"/>
      <c r="E3" s="533"/>
      <c r="F3" s="535"/>
      <c r="G3" s="544" t="s">
        <v>155</v>
      </c>
      <c r="H3" s="544"/>
      <c r="I3" s="544"/>
      <c r="J3" s="545"/>
    </row>
    <row r="4" spans="1:10" ht="28.95" customHeight="1" thickBot="1" x14ac:dyDescent="0.35">
      <c r="A4" s="195" t="s">
        <v>40</v>
      </c>
      <c r="B4" s="196" t="s">
        <v>45</v>
      </c>
      <c r="C4" s="197" t="s">
        <v>161</v>
      </c>
      <c r="D4" s="198" t="s">
        <v>156</v>
      </c>
      <c r="E4" s="533"/>
      <c r="F4" s="535"/>
      <c r="G4" s="192" t="s">
        <v>157</v>
      </c>
      <c r="H4" s="192" t="s">
        <v>158</v>
      </c>
      <c r="I4" s="192" t="s">
        <v>159</v>
      </c>
      <c r="J4" s="193" t="s">
        <v>160</v>
      </c>
    </row>
    <row r="5" spans="1:10" ht="100.95" customHeight="1" x14ac:dyDescent="0.3">
      <c r="A5" s="522" t="s">
        <v>19</v>
      </c>
      <c r="B5" s="525">
        <f>'RESULTADOS '!G13</f>
        <v>11468.66</v>
      </c>
      <c r="C5" s="132"/>
      <c r="D5" s="132"/>
      <c r="E5" s="127" t="s">
        <v>183</v>
      </c>
      <c r="F5" s="171">
        <v>45000</v>
      </c>
      <c r="G5" s="132"/>
      <c r="H5" s="132"/>
      <c r="I5" s="132"/>
      <c r="J5" s="133"/>
    </row>
    <row r="6" spans="1:10" ht="68.400000000000006" customHeight="1" x14ac:dyDescent="0.3">
      <c r="A6" s="523"/>
      <c r="B6" s="526"/>
      <c r="C6" s="173"/>
      <c r="D6" s="173"/>
      <c r="E6" s="373" t="s">
        <v>226</v>
      </c>
      <c r="F6" s="274">
        <v>50000</v>
      </c>
      <c r="G6" s="375" t="s">
        <v>328</v>
      </c>
      <c r="H6" s="374">
        <v>15000</v>
      </c>
      <c r="I6" s="173"/>
      <c r="J6" s="174"/>
    </row>
    <row r="7" spans="1:10" ht="85.2" customHeight="1" thickBot="1" x14ac:dyDescent="0.35">
      <c r="A7" s="524"/>
      <c r="B7" s="527"/>
      <c r="C7" s="134"/>
      <c r="D7" s="134"/>
      <c r="E7" s="135" t="s">
        <v>329</v>
      </c>
      <c r="F7" s="172">
        <v>30000</v>
      </c>
      <c r="G7" s="134"/>
      <c r="H7" s="134"/>
      <c r="I7" s="134"/>
      <c r="J7" s="136"/>
    </row>
    <row r="8" spans="1:10" ht="22.95" customHeight="1" x14ac:dyDescent="0.3">
      <c r="A8" s="561" t="s">
        <v>20</v>
      </c>
      <c r="B8" s="564">
        <f>'RESULTADOS '!G14</f>
        <v>12568.66</v>
      </c>
      <c r="C8" s="109" t="s">
        <v>187</v>
      </c>
      <c r="D8" s="126" t="s">
        <v>125</v>
      </c>
      <c r="E8" s="558" t="s">
        <v>184</v>
      </c>
      <c r="F8" s="546">
        <v>35000</v>
      </c>
      <c r="G8" s="110"/>
      <c r="H8" s="110"/>
      <c r="I8" s="110"/>
      <c r="J8" s="111"/>
    </row>
    <row r="9" spans="1:10" ht="30" customHeight="1" x14ac:dyDescent="0.3">
      <c r="A9" s="562"/>
      <c r="B9" s="565"/>
      <c r="C9" s="105" t="s">
        <v>187</v>
      </c>
      <c r="D9" s="118" t="s">
        <v>124</v>
      </c>
      <c r="E9" s="559"/>
      <c r="F9" s="547"/>
      <c r="G9" s="12"/>
      <c r="H9" s="12"/>
      <c r="I9" s="12"/>
      <c r="J9" s="99"/>
    </row>
    <row r="10" spans="1:10" ht="39.6" customHeight="1" thickBot="1" x14ac:dyDescent="0.35">
      <c r="A10" s="563"/>
      <c r="B10" s="566"/>
      <c r="C10" s="115" t="s">
        <v>188</v>
      </c>
      <c r="D10" s="128" t="s">
        <v>134</v>
      </c>
      <c r="E10" s="560"/>
      <c r="F10" s="548"/>
      <c r="G10" s="108"/>
      <c r="H10" s="108"/>
      <c r="I10" s="108"/>
      <c r="J10" s="124"/>
    </row>
    <row r="11" spans="1:10" ht="16.95" customHeight="1" x14ac:dyDescent="0.3">
      <c r="A11" s="552" t="s">
        <v>21</v>
      </c>
      <c r="B11" s="555">
        <f>'RESULTADOS '!G15</f>
        <v>8053.98</v>
      </c>
      <c r="C11" s="125" t="s">
        <v>104</v>
      </c>
      <c r="D11" s="126" t="s">
        <v>121</v>
      </c>
      <c r="E11" s="549" t="s">
        <v>185</v>
      </c>
      <c r="F11" s="546">
        <v>25000</v>
      </c>
      <c r="G11" s="110"/>
      <c r="H11" s="110"/>
      <c r="I11" s="110"/>
      <c r="J11" s="111"/>
    </row>
    <row r="12" spans="1:10" ht="28.2" customHeight="1" x14ac:dyDescent="0.3">
      <c r="A12" s="553"/>
      <c r="B12" s="556"/>
      <c r="C12" s="107" t="s">
        <v>190</v>
      </c>
      <c r="D12" s="118" t="s">
        <v>97</v>
      </c>
      <c r="E12" s="550"/>
      <c r="F12" s="547"/>
      <c r="G12" s="12"/>
      <c r="H12" s="12"/>
      <c r="I12" s="12"/>
      <c r="J12" s="99"/>
    </row>
    <row r="13" spans="1:10" ht="43.2" customHeight="1" x14ac:dyDescent="0.3">
      <c r="A13" s="553"/>
      <c r="B13" s="556"/>
      <c r="C13" s="116" t="s">
        <v>191</v>
      </c>
      <c r="D13" s="118" t="s">
        <v>129</v>
      </c>
      <c r="E13" s="550"/>
      <c r="F13" s="547"/>
      <c r="G13" s="12"/>
      <c r="H13" s="12"/>
      <c r="I13" s="12"/>
      <c r="J13" s="99"/>
    </row>
    <row r="14" spans="1:10" ht="34.950000000000003" customHeight="1" x14ac:dyDescent="0.3">
      <c r="A14" s="553"/>
      <c r="B14" s="556"/>
      <c r="C14" s="116" t="s">
        <v>94</v>
      </c>
      <c r="D14" s="118" t="s">
        <v>132</v>
      </c>
      <c r="E14" s="550"/>
      <c r="F14" s="547"/>
      <c r="G14" s="12"/>
      <c r="H14" s="12"/>
      <c r="I14" s="12"/>
      <c r="J14" s="99"/>
    </row>
    <row r="15" spans="1:10" x14ac:dyDescent="0.3">
      <c r="A15" s="553"/>
      <c r="B15" s="556"/>
      <c r="C15" s="116" t="s">
        <v>192</v>
      </c>
      <c r="D15" s="118" t="s">
        <v>121</v>
      </c>
      <c r="E15" s="550"/>
      <c r="F15" s="547"/>
      <c r="G15" s="12"/>
      <c r="H15" s="12"/>
      <c r="I15" s="12"/>
      <c r="J15" s="99"/>
    </row>
    <row r="16" spans="1:10" x14ac:dyDescent="0.3">
      <c r="A16" s="553"/>
      <c r="B16" s="556"/>
      <c r="C16" s="116" t="s">
        <v>71</v>
      </c>
      <c r="D16" s="119" t="s">
        <v>144</v>
      </c>
      <c r="E16" s="550"/>
      <c r="F16" s="547"/>
      <c r="G16" s="12"/>
      <c r="H16" s="12"/>
      <c r="I16" s="12"/>
      <c r="J16" s="99"/>
    </row>
    <row r="17" spans="1:10" ht="15" thickBot="1" x14ac:dyDescent="0.35">
      <c r="A17" s="553"/>
      <c r="B17" s="556"/>
      <c r="C17" s="137" t="s">
        <v>66</v>
      </c>
      <c r="D17" s="138" t="s">
        <v>121</v>
      </c>
      <c r="E17" s="551"/>
      <c r="F17" s="548"/>
      <c r="G17" s="108"/>
      <c r="H17" s="108"/>
      <c r="I17" s="108"/>
      <c r="J17" s="124"/>
    </row>
    <row r="18" spans="1:10" ht="99.6" customHeight="1" thickBot="1" x14ac:dyDescent="0.35">
      <c r="A18" s="554"/>
      <c r="B18" s="557"/>
      <c r="C18" s="139"/>
      <c r="D18" s="139"/>
      <c r="E18" s="141" t="s">
        <v>186</v>
      </c>
      <c r="F18" s="176">
        <f>'[2]Banco de Proyectos '!$S$23</f>
        <v>10000</v>
      </c>
      <c r="G18" s="139"/>
      <c r="H18" s="139"/>
      <c r="I18" s="139"/>
      <c r="J18" s="140"/>
    </row>
  </sheetData>
  <mergeCells count="19">
    <mergeCell ref="F8:F10"/>
    <mergeCell ref="F11:F17"/>
    <mergeCell ref="E11:E17"/>
    <mergeCell ref="A11:A18"/>
    <mergeCell ref="B11:B18"/>
    <mergeCell ref="E8:E10"/>
    <mergeCell ref="A8:A10"/>
    <mergeCell ref="B8:B10"/>
    <mergeCell ref="F1:F4"/>
    <mergeCell ref="G1:J2"/>
    <mergeCell ref="A2:A3"/>
    <mergeCell ref="B2:B3"/>
    <mergeCell ref="C2:D3"/>
    <mergeCell ref="G3:J3"/>
    <mergeCell ref="A5:A7"/>
    <mergeCell ref="B5:B7"/>
    <mergeCell ref="A1:B1"/>
    <mergeCell ref="C1:D1"/>
    <mergeCell ref="E1:E4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684D-3FE5-4AFC-AAE9-D842AE36BD91}">
  <dimension ref="A2:J18"/>
  <sheetViews>
    <sheetView topLeftCell="A15" workbookViewId="0">
      <selection activeCell="E24" sqref="E24"/>
    </sheetView>
  </sheetViews>
  <sheetFormatPr baseColWidth="10" defaultRowHeight="14.4" x14ac:dyDescent="0.3"/>
  <cols>
    <col min="1" max="1" width="26.6640625" customWidth="1"/>
    <col min="2" max="2" width="22.44140625" customWidth="1"/>
    <col min="3" max="3" width="18" customWidth="1"/>
    <col min="4" max="4" width="27.33203125" customWidth="1"/>
    <col min="5" max="5" width="37.88671875" customWidth="1"/>
    <col min="6" max="6" width="14.44140625" customWidth="1"/>
  </cols>
  <sheetData>
    <row r="2" spans="1:10" x14ac:dyDescent="0.3">
      <c r="A2" s="567" t="s">
        <v>149</v>
      </c>
      <c r="B2" s="567"/>
      <c r="C2" s="568" t="s">
        <v>150</v>
      </c>
      <c r="D2" s="568"/>
      <c r="E2" s="507" t="s">
        <v>151</v>
      </c>
      <c r="F2" s="507" t="s">
        <v>152</v>
      </c>
      <c r="G2" s="500" t="s">
        <v>153</v>
      </c>
      <c r="H2" s="500"/>
      <c r="I2" s="500"/>
      <c r="J2" s="500"/>
    </row>
    <row r="3" spans="1:10" x14ac:dyDescent="0.3">
      <c r="A3" s="569" t="s">
        <v>47</v>
      </c>
      <c r="B3" s="570" t="s">
        <v>22</v>
      </c>
      <c r="C3" s="571" t="s">
        <v>154</v>
      </c>
      <c r="D3" s="571"/>
      <c r="E3" s="507"/>
      <c r="F3" s="507"/>
      <c r="G3" s="500"/>
      <c r="H3" s="500"/>
      <c r="I3" s="500"/>
      <c r="J3" s="500"/>
    </row>
    <row r="4" spans="1:10" x14ac:dyDescent="0.3">
      <c r="A4" s="569"/>
      <c r="B4" s="570"/>
      <c r="C4" s="571"/>
      <c r="D4" s="571"/>
      <c r="E4" s="507"/>
      <c r="F4" s="507"/>
      <c r="G4" s="507" t="s">
        <v>155</v>
      </c>
      <c r="H4" s="507"/>
      <c r="I4" s="507"/>
      <c r="J4" s="507"/>
    </row>
    <row r="5" spans="1:10" ht="31.2" x14ac:dyDescent="0.3">
      <c r="A5" s="142" t="s">
        <v>40</v>
      </c>
      <c r="B5" s="143" t="s">
        <v>45</v>
      </c>
      <c r="C5" s="144" t="s">
        <v>161</v>
      </c>
      <c r="D5" s="145" t="s">
        <v>156</v>
      </c>
      <c r="E5" s="507"/>
      <c r="F5" s="507"/>
      <c r="G5" s="178" t="s">
        <v>157</v>
      </c>
      <c r="H5" s="178" t="s">
        <v>158</v>
      </c>
      <c r="I5" s="178" t="s">
        <v>159</v>
      </c>
      <c r="J5" s="178" t="s">
        <v>160</v>
      </c>
    </row>
    <row r="6" spans="1:10" ht="71.400000000000006" x14ac:dyDescent="0.3">
      <c r="A6" s="106"/>
      <c r="B6" s="106"/>
      <c r="C6" s="106"/>
      <c r="D6" s="106"/>
      <c r="E6" s="117" t="s">
        <v>193</v>
      </c>
      <c r="F6" s="179">
        <v>7000</v>
      </c>
      <c r="G6" s="12"/>
      <c r="H6" s="12"/>
      <c r="I6" s="12"/>
      <c r="J6" s="12"/>
    </row>
    <row r="7" spans="1:10" ht="71.400000000000006" customHeight="1" x14ac:dyDescent="0.3">
      <c r="A7" s="106"/>
      <c r="B7" s="106"/>
      <c r="C7" s="105" t="s">
        <v>215</v>
      </c>
      <c r="D7" s="11" t="s">
        <v>136</v>
      </c>
      <c r="E7" s="273" t="s">
        <v>194</v>
      </c>
      <c r="F7" s="323">
        <v>10000</v>
      </c>
      <c r="G7" s="12"/>
      <c r="H7" s="12"/>
      <c r="I7" s="12"/>
      <c r="J7" s="12"/>
    </row>
    <row r="8" spans="1:10" ht="81.599999999999994" x14ac:dyDescent="0.3">
      <c r="A8" s="572" t="s">
        <v>2</v>
      </c>
      <c r="B8" s="573">
        <f>'RESULTADOS '!G11</f>
        <v>6450</v>
      </c>
      <c r="C8" s="106"/>
      <c r="D8" s="106"/>
      <c r="E8" s="273" t="s">
        <v>195</v>
      </c>
      <c r="F8" s="323">
        <f>'[2]Banco de Proyectos '!$S$26</f>
        <v>12000</v>
      </c>
      <c r="G8" s="323">
        <f>'[2]Banco de Proyectos '!$S$26</f>
        <v>12000</v>
      </c>
      <c r="H8" s="12"/>
      <c r="I8" s="12"/>
      <c r="J8" s="12"/>
    </row>
    <row r="9" spans="1:10" ht="81.599999999999994" x14ac:dyDescent="0.3">
      <c r="A9" s="572"/>
      <c r="B9" s="573"/>
      <c r="C9" s="106"/>
      <c r="D9" s="106"/>
      <c r="E9" s="324" t="s">
        <v>196</v>
      </c>
      <c r="F9" s="325">
        <f>'[2]Banco de Proyectos '!$S$27</f>
        <v>7250</v>
      </c>
      <c r="G9" s="325">
        <f>'[2]Banco de Proyectos '!$S$27</f>
        <v>7250</v>
      </c>
      <c r="H9" s="12"/>
      <c r="I9" s="12"/>
      <c r="J9" s="12"/>
    </row>
    <row r="10" spans="1:10" ht="61.2" x14ac:dyDescent="0.3">
      <c r="A10" s="572"/>
      <c r="B10" s="573"/>
      <c r="C10" s="106"/>
      <c r="D10" s="106"/>
      <c r="E10" s="324" t="s">
        <v>275</v>
      </c>
      <c r="F10" s="326">
        <v>3000</v>
      </c>
      <c r="G10" s="326">
        <v>3001</v>
      </c>
      <c r="H10" s="12"/>
      <c r="I10" s="12"/>
      <c r="J10" s="12"/>
    </row>
    <row r="11" spans="1:10" ht="61.2" x14ac:dyDescent="0.3">
      <c r="A11" s="574" t="s">
        <v>17</v>
      </c>
      <c r="B11" s="573">
        <f>'RESULTADOS '!G10</f>
        <v>6118.66</v>
      </c>
      <c r="C11" s="106"/>
      <c r="D11" s="106"/>
      <c r="E11" s="273" t="s">
        <v>197</v>
      </c>
      <c r="F11" s="323">
        <v>1200</v>
      </c>
      <c r="G11" s="12"/>
      <c r="H11" s="12"/>
      <c r="I11" s="12"/>
      <c r="J11" s="12"/>
    </row>
    <row r="12" spans="1:10" ht="58.2" customHeight="1" x14ac:dyDescent="0.3">
      <c r="A12" s="574"/>
      <c r="B12" s="573"/>
      <c r="C12" s="106"/>
      <c r="D12" s="106"/>
      <c r="E12" s="273" t="s">
        <v>198</v>
      </c>
      <c r="F12" s="323">
        <v>3000</v>
      </c>
      <c r="G12" s="323">
        <v>3000</v>
      </c>
      <c r="H12" s="12"/>
      <c r="I12" s="12"/>
      <c r="J12" s="12"/>
    </row>
    <row r="13" spans="1:10" ht="71.400000000000006" x14ac:dyDescent="0.3">
      <c r="A13" s="146" t="s">
        <v>18</v>
      </c>
      <c r="B13" s="148">
        <f>'RESULTADOS '!G12</f>
        <v>10468.66</v>
      </c>
      <c r="C13" s="106"/>
      <c r="D13" s="106"/>
      <c r="E13" s="117" t="s">
        <v>199</v>
      </c>
      <c r="F13" s="147">
        <v>12000</v>
      </c>
      <c r="G13" s="12"/>
      <c r="H13" s="12"/>
      <c r="I13" s="12"/>
      <c r="J13" s="12"/>
    </row>
    <row r="14" spans="1:10" ht="60" customHeight="1" x14ac:dyDescent="0.3">
      <c r="A14" s="575" t="s">
        <v>16</v>
      </c>
      <c r="B14" s="147">
        <v>9624.64</v>
      </c>
      <c r="C14" s="154" t="s">
        <v>218</v>
      </c>
      <c r="D14" s="11" t="s">
        <v>204</v>
      </c>
      <c r="E14" s="509" t="s">
        <v>200</v>
      </c>
      <c r="F14" s="492">
        <v>7000</v>
      </c>
      <c r="G14" s="194">
        <v>9000</v>
      </c>
      <c r="H14" s="12"/>
      <c r="I14" s="12"/>
      <c r="J14" s="12"/>
    </row>
    <row r="15" spans="1:10" ht="36" customHeight="1" x14ac:dyDescent="0.3">
      <c r="A15" s="575"/>
      <c r="B15" s="147"/>
      <c r="C15" s="154" t="s">
        <v>219</v>
      </c>
      <c r="D15" s="11" t="s">
        <v>147</v>
      </c>
      <c r="E15" s="509"/>
      <c r="F15" s="494"/>
      <c r="G15" s="12"/>
      <c r="H15" s="12"/>
      <c r="I15" s="12"/>
      <c r="J15" s="12"/>
    </row>
    <row r="16" spans="1:10" ht="71.400000000000006" x14ac:dyDescent="0.3">
      <c r="A16" s="146" t="s">
        <v>15</v>
      </c>
      <c r="B16" s="148">
        <f>'RESULTADOS '!G7</f>
        <v>11794.64</v>
      </c>
      <c r="C16" s="106"/>
      <c r="D16" s="106"/>
      <c r="E16" s="273" t="s">
        <v>201</v>
      </c>
      <c r="F16" s="323">
        <v>45000</v>
      </c>
      <c r="G16" s="12"/>
      <c r="H16" s="12"/>
      <c r="I16" s="12"/>
      <c r="J16" s="12"/>
    </row>
    <row r="17" spans="1:10" ht="71.400000000000006" x14ac:dyDescent="0.3">
      <c r="A17" s="1" t="s">
        <v>14</v>
      </c>
      <c r="B17" s="148">
        <v>5650</v>
      </c>
      <c r="C17" s="106"/>
      <c r="D17" s="167" t="s">
        <v>126</v>
      </c>
      <c r="E17" s="117" t="s">
        <v>202</v>
      </c>
      <c r="F17" s="147">
        <v>12500</v>
      </c>
      <c r="G17" s="12"/>
      <c r="H17" s="12"/>
      <c r="I17" s="12"/>
      <c r="J17" s="12"/>
    </row>
    <row r="18" spans="1:10" ht="105.6" customHeight="1" x14ac:dyDescent="0.3">
      <c r="A18" s="106"/>
      <c r="B18" s="106"/>
      <c r="C18" s="106"/>
      <c r="D18" s="106"/>
      <c r="E18" s="117" t="s">
        <v>203</v>
      </c>
      <c r="F18" s="147">
        <v>15000</v>
      </c>
      <c r="G18" s="12"/>
      <c r="H18" s="12"/>
      <c r="I18" s="12"/>
      <c r="J18" s="12"/>
    </row>
  </sheetData>
  <mergeCells count="16">
    <mergeCell ref="E14:E15"/>
    <mergeCell ref="F14:F15"/>
    <mergeCell ref="A8:A10"/>
    <mergeCell ref="B8:B10"/>
    <mergeCell ref="A11:A12"/>
    <mergeCell ref="B11:B12"/>
    <mergeCell ref="A14:A15"/>
    <mergeCell ref="A2:B2"/>
    <mergeCell ref="C2:D2"/>
    <mergeCell ref="E2:E5"/>
    <mergeCell ref="F2:F5"/>
    <mergeCell ref="G2:J3"/>
    <mergeCell ref="A3:A4"/>
    <mergeCell ref="B3:B4"/>
    <mergeCell ref="C3:D4"/>
    <mergeCell ref="G4:J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COMPETENCIAS del GAD Parroquial</vt:lpstr>
      <vt:lpstr>SISTEMA MULTI- VOTACIÓN </vt:lpstr>
      <vt:lpstr>RESULTADOS </vt:lpstr>
      <vt:lpstr>Banco de proyectos </vt:lpstr>
      <vt:lpstr>POA 2025 </vt:lpstr>
      <vt:lpstr>Hoja2</vt:lpstr>
      <vt:lpstr>Componente Fisico Ambiental </vt:lpstr>
      <vt:lpstr>Comp . Asentamientos Humanos </vt:lpstr>
      <vt:lpstr>Comp Sociocultural </vt:lpstr>
      <vt:lpstr>Comp Economico </vt:lpstr>
      <vt:lpstr>Componente Politico Institucion</vt:lpstr>
      <vt:lpstr>'POA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Manuel Aviles Leon</cp:lastModifiedBy>
  <cp:lastPrinted>2025-01-20T19:31:28Z</cp:lastPrinted>
  <dcterms:created xsi:type="dcterms:W3CDTF">2024-08-12T17:21:32Z</dcterms:created>
  <dcterms:modified xsi:type="dcterms:W3CDTF">2025-04-25T20:05:42Z</dcterms:modified>
</cp:coreProperties>
</file>